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Q:\Product_Management_Reporting\3. Product Management\2. Explications &amp; support\PICLINK\030 PicLink II\PicLinkII_V4.1.3 Full\PicLink Data Tools\"/>
    </mc:Choice>
  </mc:AlternateContent>
  <xr:revisionPtr revIDLastSave="0" documentId="13_ncr:1_{716A58F3-E435-4D4A-ADF0-F2EE066EDF5B}" xr6:coauthVersionLast="45" xr6:coauthVersionMax="45" xr10:uidLastSave="{00000000-0000-0000-0000-000000000000}"/>
  <bookViews>
    <workbookView xWindow="10665" yWindow="885" windowWidth="25200" windowHeight="18780" tabRatio="738" activeTab="2" xr2:uid="{00000000-000D-0000-FFFF-FFFF00000000}"/>
  </bookViews>
  <sheets>
    <sheet name="Introduction" sheetId="4" r:id="rId1"/>
    <sheet name="Glossary" sheetId="5" r:id="rId2"/>
    <sheet name="List of records" sheetId="6" r:id="rId3"/>
    <sheet name="L001" sheetId="7" r:id="rId4"/>
    <sheet name="L002" sheetId="8" r:id="rId5"/>
    <sheet name="L003" sheetId="9" r:id="rId6"/>
    <sheet name="L004" sheetId="10" r:id="rId7"/>
    <sheet name="L006" sheetId="11" r:id="rId8"/>
    <sheet name="L008" sheetId="43" r:id="rId9"/>
    <sheet name="L100" sheetId="12" r:id="rId10"/>
    <sheet name="L101" sheetId="13" r:id="rId11"/>
    <sheet name="L110" sheetId="14" r:id="rId12"/>
    <sheet name="L111" sheetId="15" r:id="rId13"/>
    <sheet name="L120" sheetId="16" r:id="rId14"/>
    <sheet name="L121" sheetId="17" r:id="rId15"/>
    <sheet name="L122" sheetId="18" r:id="rId16"/>
    <sheet name="L126" sheetId="19" r:id="rId17"/>
    <sheet name="L127" sheetId="20" r:id="rId18"/>
    <sheet name="L128" sheetId="21" r:id="rId19"/>
    <sheet name="L129" sheetId="22" r:id="rId20"/>
    <sheet name="L130" sheetId="23" r:id="rId21"/>
    <sheet name="L132" sheetId="24" r:id="rId22"/>
    <sheet name="L134" sheetId="25" r:id="rId23"/>
    <sheet name="L135" sheetId="26" r:id="rId24"/>
    <sheet name="L136" sheetId="27" r:id="rId25"/>
    <sheet name="L200" sheetId="28" r:id="rId26"/>
    <sheet name="L202" sheetId="42" r:id="rId27"/>
    <sheet name="L204" sheetId="29" r:id="rId28"/>
    <sheet name="L205" sheetId="30" r:id="rId29"/>
    <sheet name="L206" sheetId="31" r:id="rId30"/>
    <sheet name="L207" sheetId="32" r:id="rId31"/>
    <sheet name="L210" sheetId="33" r:id="rId32"/>
    <sheet name="L211" sheetId="34" r:id="rId33"/>
    <sheet name="L212" sheetId="35" r:id="rId34"/>
    <sheet name="L213" sheetId="36" r:id="rId35"/>
    <sheet name="L214" sheetId="37" r:id="rId36"/>
    <sheet name="L215" sheetId="38" r:id="rId37"/>
    <sheet name="L218" sheetId="39" r:id="rId38"/>
    <sheet name="L951" sheetId="40" r:id="rId39"/>
    <sheet name="L952" sheetId="41" r:id="rId40"/>
  </sheets>
  <definedNames>
    <definedName name="_xlnm._FilterDatabase" localSheetId="3" hidden="1">'L001'!$A$2:$Q$400</definedName>
    <definedName name="_xlnm._FilterDatabase" localSheetId="4" hidden="1">'L002'!$A$1:$L$171</definedName>
    <definedName name="_xlnm._FilterDatabase" localSheetId="5" hidden="1">'L003'!$A$1:$O$144</definedName>
    <definedName name="_xlnm._FilterDatabase" localSheetId="6" hidden="1">'L004'!$A$1:$M$179</definedName>
    <definedName name="_xlnm._FilterDatabase" localSheetId="7" hidden="1">'L006'!$A$1:$N$112</definedName>
    <definedName name="_xlnm._FilterDatabase" localSheetId="8" hidden="1">'L008'!$A$1:$L$56</definedName>
    <definedName name="_xlnm._FilterDatabase" localSheetId="9" hidden="1">'L100'!$A$1:$L$58</definedName>
    <definedName name="_xlnm._FilterDatabase" localSheetId="10" hidden="1">'L101'!$A$1:$L$126</definedName>
    <definedName name="_xlnm._FilterDatabase" localSheetId="11" hidden="1">'L110'!$A$1:$L$60</definedName>
    <definedName name="_xlnm._FilterDatabase" localSheetId="12" hidden="1">'L111'!$A$1:$L$31</definedName>
    <definedName name="_xlnm._FilterDatabase" localSheetId="13" hidden="1">'L120'!$A$1:$L$46</definedName>
    <definedName name="_xlnm._FilterDatabase" localSheetId="14" hidden="1">'L121'!$A$1:$L$68</definedName>
    <definedName name="_xlnm._FilterDatabase" localSheetId="15" hidden="1">'L122'!$A$1:$L$65</definedName>
    <definedName name="_xlnm._FilterDatabase" localSheetId="16" hidden="1">'L126'!$A$1:$L$152</definedName>
    <definedName name="_xlnm._FilterDatabase" localSheetId="17" hidden="1">'L127'!$A$1:$L$172</definedName>
    <definedName name="_xlnm._FilterDatabase" localSheetId="18" hidden="1">'L128'!$A$1:$L$116</definedName>
    <definedName name="_xlnm._FilterDatabase" localSheetId="19" hidden="1">'L129'!$A$1:$L$79</definedName>
    <definedName name="_xlnm._FilterDatabase" localSheetId="20" hidden="1">'L130'!$A$1:$L$54</definedName>
    <definedName name="_xlnm._FilterDatabase" localSheetId="21" hidden="1">'L132'!$A$1:$L$82</definedName>
    <definedName name="_xlnm._FilterDatabase" localSheetId="22" hidden="1">'L134'!$A$1:$L$35</definedName>
    <definedName name="_xlnm._FilterDatabase" localSheetId="23" hidden="1">'L135'!$A$1:$L$63</definedName>
    <definedName name="_xlnm._FilterDatabase" localSheetId="24" hidden="1">'L136'!$A$1:$L$52</definedName>
    <definedName name="_xlnm._FilterDatabase" localSheetId="25" hidden="1">'L200'!$A$1:$L$12</definedName>
    <definedName name="_xlnm._FilterDatabase" localSheetId="26" hidden="1">'L202'!$A$1:$L$30</definedName>
    <definedName name="_xlnm._FilterDatabase" localSheetId="27" hidden="1">'L204'!$A$1:$L$151</definedName>
    <definedName name="_xlnm._FilterDatabase" localSheetId="28" hidden="1">'L205'!$A$1:$L$13</definedName>
    <definedName name="_xlnm._FilterDatabase" localSheetId="29" hidden="1">'L206'!$A$1:$L$231</definedName>
    <definedName name="_xlnm._FilterDatabase" localSheetId="30" hidden="1">'L207'!$A$1:$L$58</definedName>
    <definedName name="_xlnm._FilterDatabase" localSheetId="31" hidden="1">'L210'!$A$1:$L$23</definedName>
    <definedName name="_xlnm._FilterDatabase" localSheetId="32" hidden="1">'L211'!$A$1:$L$57</definedName>
    <definedName name="_xlnm._FilterDatabase" localSheetId="33" hidden="1">'L212'!$A$1:$L$51</definedName>
    <definedName name="_xlnm._FilterDatabase" localSheetId="34" hidden="1">'L213'!$A$1:$L$105</definedName>
    <definedName name="_xlnm._FilterDatabase" localSheetId="35" hidden="1">'L214'!$A$1:$L$16</definedName>
    <definedName name="_xlnm._FilterDatabase" localSheetId="36" hidden="1">'L215'!$A$1:$L$39</definedName>
    <definedName name="_xlnm._FilterDatabase" localSheetId="37" hidden="1">'L218'!$A$1:$L$55</definedName>
    <definedName name="_xlnm._FilterDatabase" localSheetId="38" hidden="1">'L951'!$A$1:$L$22</definedName>
    <definedName name="_xlnm._FilterDatabase" localSheetId="39" hidden="1">'L952'!$A$1:$L$1</definedName>
    <definedName name="_xlnm.Print_Titles" localSheetId="3">'L001'!$1:$1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13" i="11" l="1"/>
  <c r="G421" i="7" l="1"/>
  <c r="I421" i="7" s="1"/>
  <c r="A421" i="7"/>
  <c r="A422" i="7" s="1"/>
  <c r="G422" i="7" l="1"/>
  <c r="I422" i="7" s="1"/>
  <c r="J422" i="7" s="1"/>
  <c r="J421" i="7" s="1"/>
  <c r="A198" i="31"/>
  <c r="A199" i="31" s="1"/>
  <c r="A200" i="31" s="1"/>
  <c r="A201" i="31" s="1"/>
  <c r="A202" i="31" s="1"/>
  <c r="A203" i="31" s="1"/>
  <c r="A204" i="31" s="1"/>
  <c r="A205" i="31" s="1"/>
  <c r="A206" i="31" s="1"/>
  <c r="A207" i="31" s="1"/>
  <c r="A208" i="31" s="1"/>
  <c r="A209" i="31" s="1"/>
  <c r="A210" i="31" s="1"/>
  <c r="A211" i="31" s="1"/>
  <c r="A212" i="31" s="1"/>
  <c r="A213" i="31" s="1"/>
  <c r="A214" i="31" s="1"/>
  <c r="A215" i="31" s="1"/>
  <c r="A216" i="31" s="1"/>
  <c r="A217" i="31" s="1"/>
  <c r="A218" i="31" s="1"/>
  <c r="A219" i="31" s="1"/>
  <c r="A220" i="31" s="1"/>
  <c r="A221" i="31" s="1"/>
  <c r="A222" i="31" s="1"/>
  <c r="A223" i="31" s="1"/>
  <c r="A224" i="31" s="1"/>
  <c r="A225" i="31" s="1"/>
  <c r="A226" i="31" s="1"/>
  <c r="A227" i="31" s="1"/>
  <c r="A228" i="31" s="1"/>
  <c r="A229" i="31" s="1"/>
  <c r="A230" i="31" s="1"/>
  <c r="A231" i="31" s="1"/>
  <c r="A232" i="31" s="1"/>
  <c r="A233" i="31" s="1"/>
  <c r="A234" i="31" s="1"/>
  <c r="G198" i="31"/>
  <c r="G186" i="29" l="1"/>
  <c r="G187" i="29" s="1"/>
  <c r="A186" i="29"/>
  <c r="A187" i="29" s="1"/>
  <c r="A188" i="29" s="1"/>
  <c r="I187" i="29" l="1"/>
  <c r="J187" i="29" s="1"/>
  <c r="G188" i="29"/>
  <c r="I188" i="29" s="1"/>
  <c r="J188" i="29" s="1"/>
  <c r="I186" i="29"/>
  <c r="J186" i="29" s="1"/>
  <c r="G115" i="11"/>
  <c r="I115" i="11" s="1"/>
  <c r="J115" i="11" s="1"/>
  <c r="G113" i="11"/>
  <c r="I113" i="11" s="1"/>
  <c r="J113" i="11" s="1"/>
  <c r="I114" i="11"/>
  <c r="J114" i="11" s="1"/>
  <c r="A114" i="11"/>
  <c r="A115" i="11" s="1"/>
  <c r="A116" i="11" s="1"/>
  <c r="A117" i="11" s="1"/>
  <c r="G116" i="11" l="1"/>
  <c r="G420" i="7"/>
  <c r="I420" i="7" s="1"/>
  <c r="J420" i="7" s="1"/>
  <c r="A420" i="7"/>
  <c r="G117" i="11" l="1"/>
  <c r="I117" i="11" s="1"/>
  <c r="J117" i="11" s="1"/>
  <c r="I116" i="11"/>
  <c r="J116" i="11" s="1"/>
  <c r="G180" i="29"/>
  <c r="I180" i="29" s="1"/>
  <c r="J180" i="29" s="1"/>
  <c r="A180" i="29"/>
  <c r="A181" i="29" s="1"/>
  <c r="A182" i="29" s="1"/>
  <c r="A183" i="29" s="1"/>
  <c r="A184" i="29" s="1"/>
  <c r="A185" i="29" s="1"/>
  <c r="G174" i="29"/>
  <c r="I174" i="29" s="1"/>
  <c r="J174" i="29" s="1"/>
  <c r="A174" i="29"/>
  <c r="A175" i="29" s="1"/>
  <c r="A176" i="29" s="1"/>
  <c r="A177" i="29" s="1"/>
  <c r="A178" i="29" s="1"/>
  <c r="A179" i="29" s="1"/>
  <c r="G168" i="29"/>
  <c r="I168" i="29" s="1"/>
  <c r="J168" i="29" s="1"/>
  <c r="A168" i="29"/>
  <c r="A169" i="29" s="1"/>
  <c r="A170" i="29" s="1"/>
  <c r="A171" i="29" s="1"/>
  <c r="A172" i="29" s="1"/>
  <c r="A173" i="29" s="1"/>
  <c r="I167" i="29"/>
  <c r="J167" i="29" s="1"/>
  <c r="G167" i="29"/>
  <c r="A167" i="29"/>
  <c r="G166" i="29"/>
  <c r="I166" i="29" s="1"/>
  <c r="J166" i="29" s="1"/>
  <c r="A166" i="29"/>
  <c r="G165" i="29"/>
  <c r="I165" i="29" s="1"/>
  <c r="J165" i="29" s="1"/>
  <c r="A165" i="29"/>
  <c r="G164" i="29"/>
  <c r="I164" i="29" s="1"/>
  <c r="J164" i="29" s="1"/>
  <c r="A164" i="29"/>
  <c r="G163" i="29"/>
  <c r="I163" i="29" s="1"/>
  <c r="J163" i="29" s="1"/>
  <c r="A163" i="29"/>
  <c r="G162" i="29"/>
  <c r="I162" i="29" s="1"/>
  <c r="J162" i="29" s="1"/>
  <c r="A162" i="29"/>
  <c r="G153" i="29"/>
  <c r="I153" i="29" s="1"/>
  <c r="J153" i="29" s="1"/>
  <c r="A153" i="29"/>
  <c r="A154" i="29" s="1"/>
  <c r="A155" i="29" s="1"/>
  <c r="A156" i="29" s="1"/>
  <c r="A157" i="29" s="1"/>
  <c r="A158" i="29" s="1"/>
  <c r="A159" i="29" s="1"/>
  <c r="A160" i="29" s="1"/>
  <c r="A161" i="29" s="1"/>
  <c r="G152" i="29"/>
  <c r="I152" i="29" s="1"/>
  <c r="J152" i="29" s="1"/>
  <c r="G181" i="29" l="1"/>
  <c r="G175" i="29"/>
  <c r="G169" i="29"/>
  <c r="G154" i="29"/>
  <c r="I181" i="29" l="1"/>
  <c r="J181" i="29" s="1"/>
  <c r="G182" i="29"/>
  <c r="G176" i="29"/>
  <c r="I175" i="29"/>
  <c r="J175" i="29" s="1"/>
  <c r="I169" i="29"/>
  <c r="J169" i="29" s="1"/>
  <c r="G170" i="29"/>
  <c r="I154" i="29"/>
  <c r="J154" i="29" s="1"/>
  <c r="G155" i="29"/>
  <c r="G175" i="8"/>
  <c r="I175" i="8"/>
  <c r="J175" i="8" s="1"/>
  <c r="G173" i="8"/>
  <c r="G174" i="8" s="1"/>
  <c r="I174" i="8" s="1"/>
  <c r="J174" i="8" s="1"/>
  <c r="G172" i="8"/>
  <c r="I173" i="8"/>
  <c r="J173" i="8" s="1"/>
  <c r="I172" i="8"/>
  <c r="I182" i="29" l="1"/>
  <c r="J182" i="29" s="1"/>
  <c r="G183" i="29"/>
  <c r="I176" i="29"/>
  <c r="J176" i="29" s="1"/>
  <c r="G177" i="29"/>
  <c r="I170" i="29"/>
  <c r="J170" i="29" s="1"/>
  <c r="G171" i="29"/>
  <c r="I155" i="29"/>
  <c r="J155" i="29" s="1"/>
  <c r="G156" i="29"/>
  <c r="J172" i="8"/>
  <c r="G418" i="7"/>
  <c r="I418" i="7" s="1"/>
  <c r="A418" i="7"/>
  <c r="A419" i="7" s="1"/>
  <c r="I183" i="29" l="1"/>
  <c r="J183" i="29" s="1"/>
  <c r="G184" i="29"/>
  <c r="G178" i="29"/>
  <c r="I177" i="29"/>
  <c r="J177" i="29" s="1"/>
  <c r="I171" i="29"/>
  <c r="J171" i="29" s="1"/>
  <c r="G172" i="29"/>
  <c r="I156" i="29"/>
  <c r="J156" i="29" s="1"/>
  <c r="G157" i="29"/>
  <c r="G419" i="7"/>
  <c r="I419" i="7" s="1"/>
  <c r="J419" i="7" s="1"/>
  <c r="J418" i="7" s="1"/>
  <c r="J151" i="20"/>
  <c r="J150" i="20" s="1"/>
  <c r="J149" i="20" s="1"/>
  <c r="J148" i="20" s="1"/>
  <c r="J147" i="20" s="1"/>
  <c r="J146" i="20" s="1"/>
  <c r="J145" i="20" s="1"/>
  <c r="J144" i="20" s="1"/>
  <c r="J143" i="20" s="1"/>
  <c r="J142" i="20" s="1"/>
  <c r="J141" i="20" s="1"/>
  <c r="J140" i="20" s="1"/>
  <c r="J139" i="20" s="1"/>
  <c r="J138" i="20" s="1"/>
  <c r="J137" i="20" s="1"/>
  <c r="J136" i="20" s="1"/>
  <c r="J135" i="20" s="1"/>
  <c r="J134" i="20" s="1"/>
  <c r="J133" i="20" s="1"/>
  <c r="J152" i="20"/>
  <c r="J49" i="20"/>
  <c r="J48" i="20" s="1"/>
  <c r="J47" i="20" s="1"/>
  <c r="J46" i="20" s="1"/>
  <c r="J45" i="20" s="1"/>
  <c r="J44" i="20" s="1"/>
  <c r="J43" i="20" s="1"/>
  <c r="J42" i="20" s="1"/>
  <c r="J41" i="20" s="1"/>
  <c r="J40" i="20" s="1"/>
  <c r="J39" i="20" s="1"/>
  <c r="J38" i="20" s="1"/>
  <c r="J37" i="20" s="1"/>
  <c r="J36" i="20" s="1"/>
  <c r="J35" i="20" s="1"/>
  <c r="J34" i="20" s="1"/>
  <c r="J33" i="20" s="1"/>
  <c r="J32" i="20" s="1"/>
  <c r="J31" i="20" s="1"/>
  <c r="J30" i="20" s="1"/>
  <c r="I184" i="29" l="1"/>
  <c r="J184" i="29" s="1"/>
  <c r="G185" i="29"/>
  <c r="I185" i="29" s="1"/>
  <c r="J185" i="29" s="1"/>
  <c r="I178" i="29"/>
  <c r="J178" i="29" s="1"/>
  <c r="G179" i="29"/>
  <c r="I179" i="29" s="1"/>
  <c r="J179" i="29" s="1"/>
  <c r="I172" i="29"/>
  <c r="J172" i="29" s="1"/>
  <c r="G173" i="29"/>
  <c r="I173" i="29" s="1"/>
  <c r="J173" i="29" s="1"/>
  <c r="I157" i="29"/>
  <c r="J157" i="29" s="1"/>
  <c r="G158" i="29"/>
  <c r="G233" i="20"/>
  <c r="I158" i="29" l="1"/>
  <c r="J158" i="29" s="1"/>
  <c r="G159" i="29"/>
  <c r="G416" i="7"/>
  <c r="I416" i="7" s="1"/>
  <c r="A416" i="7"/>
  <c r="A417" i="7" s="1"/>
  <c r="I159" i="29" l="1"/>
  <c r="J159" i="29" s="1"/>
  <c r="G160" i="29"/>
  <c r="G417" i="7"/>
  <c r="I417" i="7" s="1"/>
  <c r="J417" i="7" s="1"/>
  <c r="J416" i="7" s="1"/>
  <c r="A414" i="7"/>
  <c r="A415" i="7" s="1"/>
  <c r="I160" i="29" l="1"/>
  <c r="J160" i="29" s="1"/>
  <c r="G161" i="29"/>
  <c r="I161" i="29" s="1"/>
  <c r="J161" i="29" s="1"/>
  <c r="A412" i="7"/>
  <c r="A413" i="7" s="1"/>
  <c r="G407" i="7"/>
  <c r="G408" i="7" s="1"/>
  <c r="G409" i="7" s="1"/>
  <c r="G405" i="7"/>
  <c r="I406" i="7"/>
  <c r="A406" i="7"/>
  <c r="A407" i="7" s="1"/>
  <c r="A408" i="7" s="1"/>
  <c r="A409" i="7" s="1"/>
  <c r="A410" i="7" s="1"/>
  <c r="A411" i="7" s="1"/>
  <c r="I405" i="7"/>
  <c r="J405" i="7" s="1"/>
  <c r="A405" i="7"/>
  <c r="I407" i="7" l="1"/>
  <c r="J407" i="7" s="1"/>
  <c r="I409" i="7"/>
  <c r="J409" i="7" s="1"/>
  <c r="G410" i="7"/>
  <c r="I408" i="7"/>
  <c r="J408" i="7" s="1"/>
  <c r="J406" i="7" s="1"/>
  <c r="G180" i="10"/>
  <c r="I180" i="10" s="1"/>
  <c r="J180" i="10" s="1"/>
  <c r="A180" i="10"/>
  <c r="G411" i="7" l="1"/>
  <c r="I410" i="7"/>
  <c r="J410" i="7" s="1"/>
  <c r="G132" i="9"/>
  <c r="G133" i="9" s="1"/>
  <c r="G134" i="9" s="1"/>
  <c r="I131" i="9"/>
  <c r="J131" i="9" s="1"/>
  <c r="G130" i="9"/>
  <c r="I130" i="9" s="1"/>
  <c r="J130" i="9" s="1"/>
  <c r="I411" i="7" l="1"/>
  <c r="J411" i="7" s="1"/>
  <c r="G412" i="7"/>
  <c r="I132" i="9"/>
  <c r="J132" i="9" s="1"/>
  <c r="I133" i="9"/>
  <c r="J133" i="9" s="1"/>
  <c r="G78" i="22"/>
  <c r="G79" i="22" s="1"/>
  <c r="G80" i="22" s="1"/>
  <c r="G81" i="22" s="1"/>
  <c r="G82" i="22" s="1"/>
  <c r="G77" i="22"/>
  <c r="G114" i="21"/>
  <c r="G115" i="21" s="1"/>
  <c r="I412" i="7" l="1"/>
  <c r="G413" i="7"/>
  <c r="I134" i="9"/>
  <c r="J134" i="9" s="1"/>
  <c r="I114" i="21"/>
  <c r="J114" i="21" s="1"/>
  <c r="I81" i="22"/>
  <c r="J81" i="22" s="1"/>
  <c r="I82" i="22"/>
  <c r="J82" i="22" s="1"/>
  <c r="I80" i="22"/>
  <c r="J80" i="22" s="1"/>
  <c r="I115" i="21"/>
  <c r="J115" i="21" s="1"/>
  <c r="G116" i="21"/>
  <c r="I116" i="21" s="1"/>
  <c r="J116" i="21" s="1"/>
  <c r="G146" i="19"/>
  <c r="G63" i="18"/>
  <c r="G64" i="18" s="1"/>
  <c r="G66" i="17"/>
  <c r="G67" i="17" s="1"/>
  <c r="G47" i="16"/>
  <c r="I47" i="16" s="1"/>
  <c r="J47" i="16" s="1"/>
  <c r="I413" i="7" l="1"/>
  <c r="J413" i="7" s="1"/>
  <c r="J412" i="7" s="1"/>
  <c r="G414" i="7"/>
  <c r="G136" i="9"/>
  <c r="I135" i="9"/>
  <c r="J135" i="9" s="1"/>
  <c r="G48" i="16"/>
  <c r="I48" i="16" s="1"/>
  <c r="J48" i="16" s="1"/>
  <c r="G49" i="16"/>
  <c r="I49" i="16" s="1"/>
  <c r="J49" i="16" s="1"/>
  <c r="I64" i="18"/>
  <c r="J64" i="18" s="1"/>
  <c r="G65" i="18"/>
  <c r="I65" i="18" s="1"/>
  <c r="J65" i="18" s="1"/>
  <c r="I63" i="18"/>
  <c r="J63" i="18" s="1"/>
  <c r="I66" i="17"/>
  <c r="J66" i="17" s="1"/>
  <c r="I67" i="17"/>
  <c r="J67" i="17" s="1"/>
  <c r="G68" i="17"/>
  <c r="I68" i="17" s="1"/>
  <c r="J68" i="17" s="1"/>
  <c r="I414" i="7" l="1"/>
  <c r="G415" i="7"/>
  <c r="I415" i="7" s="1"/>
  <c r="J415" i="7" s="1"/>
  <c r="I136" i="9"/>
  <c r="J136" i="9" s="1"/>
  <c r="G137" i="9"/>
  <c r="I137" i="9" s="1"/>
  <c r="I146" i="19"/>
  <c r="G147" i="19"/>
  <c r="G148" i="19" s="1"/>
  <c r="J414" i="7" l="1"/>
  <c r="G138" i="9"/>
  <c r="I138" i="9" s="1"/>
  <c r="G149" i="19"/>
  <c r="I148" i="19"/>
  <c r="I147" i="19"/>
  <c r="J147" i="19" s="1"/>
  <c r="J146" i="19" s="1"/>
  <c r="J39" i="16"/>
  <c r="I2" i="13"/>
  <c r="J2" i="13" s="1"/>
  <c r="G139" i="9" l="1"/>
  <c r="I139" i="9" s="1"/>
  <c r="G150" i="19"/>
  <c r="G151" i="19" s="1"/>
  <c r="I149" i="19"/>
  <c r="J149" i="19" s="1"/>
  <c r="J148" i="19" s="1"/>
  <c r="I150" i="19"/>
  <c r="J150" i="19" s="1"/>
  <c r="J71" i="11"/>
  <c r="G140" i="9" l="1"/>
  <c r="I140" i="9" s="1"/>
  <c r="I151" i="19"/>
  <c r="J151" i="19" s="1"/>
  <c r="G152" i="19"/>
  <c r="I152" i="19" s="1"/>
  <c r="J152" i="19" s="1"/>
  <c r="I2" i="8"/>
  <c r="J2" i="8" s="1"/>
  <c r="I3" i="8"/>
  <c r="J3" i="8" s="1"/>
  <c r="I4" i="8"/>
  <c r="J4" i="8" s="1"/>
  <c r="I5" i="8"/>
  <c r="J5" i="8" s="1"/>
  <c r="I6" i="8"/>
  <c r="J6" i="8" s="1"/>
  <c r="I7" i="8"/>
  <c r="J7" i="8" s="1"/>
  <c r="I8" i="8"/>
  <c r="J8" i="8" s="1"/>
  <c r="I9" i="8"/>
  <c r="J9" i="8" s="1"/>
  <c r="I10" i="8"/>
  <c r="J10" i="8" s="1"/>
  <c r="I11" i="8"/>
  <c r="J11" i="8" s="1"/>
  <c r="I12" i="8"/>
  <c r="I13" i="8"/>
  <c r="J13" i="8" s="1"/>
  <c r="I14" i="8"/>
  <c r="J14" i="8" s="1"/>
  <c r="I15" i="8"/>
  <c r="I16" i="8"/>
  <c r="J16" i="8" s="1"/>
  <c r="I17" i="8"/>
  <c r="I18" i="8"/>
  <c r="J18" i="8" s="1"/>
  <c r="I19" i="8"/>
  <c r="I20" i="8"/>
  <c r="I21" i="8"/>
  <c r="J21" i="8" s="1"/>
  <c r="I22" i="8"/>
  <c r="I23" i="8"/>
  <c r="J23" i="8" s="1"/>
  <c r="I24" i="8"/>
  <c r="I25" i="8"/>
  <c r="J25" i="8" s="1"/>
  <c r="I26" i="8"/>
  <c r="I27" i="8"/>
  <c r="J27" i="8" s="1"/>
  <c r="I28" i="8"/>
  <c r="J28" i="8" s="1"/>
  <c r="I29" i="8"/>
  <c r="J29" i="8" s="1"/>
  <c r="I30" i="8"/>
  <c r="I31" i="8"/>
  <c r="I32" i="8"/>
  <c r="I33" i="8"/>
  <c r="I34" i="8"/>
  <c r="I35" i="8"/>
  <c r="J35" i="8" s="1"/>
  <c r="I36" i="8"/>
  <c r="I37" i="8"/>
  <c r="J37" i="8" s="1"/>
  <c r="I38" i="8"/>
  <c r="J38" i="8" s="1"/>
  <c r="I39" i="8"/>
  <c r="I40" i="8"/>
  <c r="J40" i="8" s="1"/>
  <c r="I41" i="8"/>
  <c r="I42" i="8"/>
  <c r="J42" i="8" s="1"/>
  <c r="I43" i="8"/>
  <c r="I44" i="8"/>
  <c r="J44" i="8" s="1"/>
  <c r="I45" i="8"/>
  <c r="I46" i="8"/>
  <c r="J46" i="8" s="1"/>
  <c r="I47" i="8"/>
  <c r="I48" i="8"/>
  <c r="J48" i="8" s="1"/>
  <c r="I49" i="8"/>
  <c r="I50" i="8"/>
  <c r="J50" i="8" s="1"/>
  <c r="I51" i="8"/>
  <c r="I52" i="8"/>
  <c r="J52" i="8" s="1"/>
  <c r="I53" i="8"/>
  <c r="I54" i="8"/>
  <c r="J54" i="8" s="1"/>
  <c r="I55" i="8"/>
  <c r="J55" i="8" s="1"/>
  <c r="I56" i="8"/>
  <c r="J56" i="8" s="1"/>
  <c r="I57" i="8"/>
  <c r="J57" i="8" s="1"/>
  <c r="I58" i="8"/>
  <c r="J58" i="8" s="1"/>
  <c r="I59" i="8"/>
  <c r="J59" i="8" s="1"/>
  <c r="I60" i="8"/>
  <c r="J60" i="8" s="1"/>
  <c r="I61" i="8"/>
  <c r="J61" i="8" s="1"/>
  <c r="I62" i="8"/>
  <c r="J62" i="8" s="1"/>
  <c r="I63" i="8"/>
  <c r="I64" i="8"/>
  <c r="I65" i="8"/>
  <c r="I66" i="8"/>
  <c r="I67" i="8"/>
  <c r="J67" i="8" s="1"/>
  <c r="I68" i="8"/>
  <c r="J68" i="8" s="1"/>
  <c r="I69" i="8"/>
  <c r="J69" i="8" s="1"/>
  <c r="I70" i="8"/>
  <c r="I71" i="8"/>
  <c r="J71" i="8" s="1"/>
  <c r="I72" i="8"/>
  <c r="J72" i="8" s="1"/>
  <c r="I73" i="8"/>
  <c r="I74" i="8"/>
  <c r="J74" i="8" s="1"/>
  <c r="I75" i="8"/>
  <c r="J75" i="8" s="1"/>
  <c r="I76" i="8"/>
  <c r="J76" i="8" s="1"/>
  <c r="I77" i="8"/>
  <c r="J77" i="8" s="1"/>
  <c r="I78" i="8"/>
  <c r="I79" i="8"/>
  <c r="J79" i="8" s="1"/>
  <c r="I80" i="8"/>
  <c r="J80" i="8" s="1"/>
  <c r="I81" i="8"/>
  <c r="I82" i="8"/>
  <c r="J82" i="8" s="1"/>
  <c r="I83" i="8"/>
  <c r="J83" i="8" s="1"/>
  <c r="I84" i="8"/>
  <c r="I85" i="8"/>
  <c r="J85" i="8" s="1"/>
  <c r="I86" i="8"/>
  <c r="J86" i="8" s="1"/>
  <c r="I87" i="8"/>
  <c r="I88" i="8"/>
  <c r="J88" i="8" s="1"/>
  <c r="I89" i="8"/>
  <c r="J89" i="8" s="1"/>
  <c r="I90" i="8"/>
  <c r="I91" i="8"/>
  <c r="I92" i="8"/>
  <c r="I93" i="8"/>
  <c r="J93" i="8" s="1"/>
  <c r="I94" i="8"/>
  <c r="J94" i="8" s="1"/>
  <c r="I95" i="8"/>
  <c r="J95" i="8" s="1"/>
  <c r="I96" i="8"/>
  <c r="J96" i="8" s="1"/>
  <c r="I97" i="8"/>
  <c r="J97" i="8" s="1"/>
  <c r="I98" i="8"/>
  <c r="J98" i="8" s="1"/>
  <c r="I99" i="8"/>
  <c r="J99" i="8" s="1"/>
  <c r="I100" i="8"/>
  <c r="J100" i="8" s="1"/>
  <c r="I101" i="8"/>
  <c r="J101" i="8" s="1"/>
  <c r="I102" i="8"/>
  <c r="J102" i="8" s="1"/>
  <c r="I103" i="8"/>
  <c r="J103" i="8" s="1"/>
  <c r="I104" i="8"/>
  <c r="J104" i="8" s="1"/>
  <c r="I105" i="8"/>
  <c r="J105" i="8" s="1"/>
  <c r="I106" i="8"/>
  <c r="J106" i="8" s="1"/>
  <c r="I107" i="8"/>
  <c r="J107" i="8" s="1"/>
  <c r="I108" i="8"/>
  <c r="J108" i="8" s="1"/>
  <c r="I109" i="8"/>
  <c r="J109" i="8" s="1"/>
  <c r="I110" i="8"/>
  <c r="J110" i="8" s="1"/>
  <c r="I111" i="8"/>
  <c r="J111" i="8" s="1"/>
  <c r="I112" i="8"/>
  <c r="J112" i="8" s="1"/>
  <c r="I113" i="8"/>
  <c r="I114" i="8"/>
  <c r="J114" i="8" s="1"/>
  <c r="I115" i="8"/>
  <c r="J115" i="8" s="1"/>
  <c r="I116" i="8"/>
  <c r="J116" i="8" s="1"/>
  <c r="I117" i="8"/>
  <c r="J117" i="8" s="1"/>
  <c r="I118" i="8"/>
  <c r="J118" i="8" s="1"/>
  <c r="I119" i="8"/>
  <c r="J119" i="8" s="1"/>
  <c r="I120" i="8"/>
  <c r="J120" i="8" s="1"/>
  <c r="I121" i="8"/>
  <c r="J121" i="8" s="1"/>
  <c r="I122" i="8"/>
  <c r="J122" i="8" s="1"/>
  <c r="I123" i="8"/>
  <c r="J123" i="8" s="1"/>
  <c r="I124" i="8"/>
  <c r="I125" i="8"/>
  <c r="J125" i="8" s="1"/>
  <c r="I126" i="8"/>
  <c r="J126" i="8" s="1"/>
  <c r="I127" i="8"/>
  <c r="I128" i="8"/>
  <c r="J128" i="8" s="1"/>
  <c r="I129" i="8"/>
  <c r="J129" i="8" s="1"/>
  <c r="I130" i="8"/>
  <c r="J130" i="8" s="1"/>
  <c r="I131" i="8"/>
  <c r="I132" i="8"/>
  <c r="J132" i="8" s="1"/>
  <c r="I133" i="8"/>
  <c r="I134" i="8"/>
  <c r="J134" i="8" s="1"/>
  <c r="I135" i="8"/>
  <c r="I136" i="8"/>
  <c r="J136" i="8" s="1"/>
  <c r="I137" i="8"/>
  <c r="I138" i="8"/>
  <c r="J138" i="8" s="1"/>
  <c r="I139" i="8"/>
  <c r="J139" i="8" s="1"/>
  <c r="I140" i="8"/>
  <c r="J140" i="8" s="1"/>
  <c r="I142" i="8"/>
  <c r="J142" i="8" s="1"/>
  <c r="I143" i="8"/>
  <c r="I144" i="8"/>
  <c r="J144" i="8" s="1"/>
  <c r="I145" i="8"/>
  <c r="J145" i="8" s="1"/>
  <c r="I146" i="8"/>
  <c r="I147" i="8"/>
  <c r="J147" i="8" s="1"/>
  <c r="I148" i="8"/>
  <c r="I149" i="8"/>
  <c r="J149" i="8" s="1"/>
  <c r="I150" i="8"/>
  <c r="J150" i="8" s="1"/>
  <c r="I151" i="8"/>
  <c r="J151" i="8" s="1"/>
  <c r="I152" i="8"/>
  <c r="J152" i="8" s="1"/>
  <c r="I153" i="8"/>
  <c r="J153" i="8" s="1"/>
  <c r="I154" i="8"/>
  <c r="J154" i="8" s="1"/>
  <c r="I155" i="8"/>
  <c r="I156" i="8"/>
  <c r="J156" i="8" s="1"/>
  <c r="I157" i="8"/>
  <c r="J157" i="8" s="1"/>
  <c r="I158" i="8"/>
  <c r="J158" i="8" s="1"/>
  <c r="I159" i="8"/>
  <c r="J159" i="8" s="1"/>
  <c r="I160" i="8"/>
  <c r="J160" i="8" s="1"/>
  <c r="I161" i="8"/>
  <c r="I162" i="8"/>
  <c r="J162" i="8" s="1"/>
  <c r="I163" i="8"/>
  <c r="J163" i="8" s="1"/>
  <c r="I164" i="8"/>
  <c r="I165" i="8"/>
  <c r="J165" i="8" s="1"/>
  <c r="I166" i="8"/>
  <c r="I167" i="8"/>
  <c r="J167" i="8" s="1"/>
  <c r="I168" i="8"/>
  <c r="G141" i="9" l="1"/>
  <c r="I141" i="9" s="1"/>
  <c r="J70" i="8"/>
  <c r="J15" i="8"/>
  <c r="J155" i="8"/>
  <c r="J143" i="8"/>
  <c r="J124" i="8"/>
  <c r="J84" i="8"/>
  <c r="J36" i="8"/>
  <c r="J24" i="8"/>
  <c r="J12" i="8"/>
  <c r="J87" i="8"/>
  <c r="J161" i="8"/>
  <c r="J78" i="8"/>
  <c r="J26" i="8"/>
  <c r="J22" i="8"/>
  <c r="J81" i="8"/>
  <c r="J39" i="8"/>
  <c r="J166" i="8"/>
  <c r="J146" i="8"/>
  <c r="J135" i="8"/>
  <c r="J131" i="8"/>
  <c r="J51" i="8"/>
  <c r="J47" i="8"/>
  <c r="J43" i="8"/>
  <c r="J164" i="8"/>
  <c r="J148" i="8"/>
  <c r="J137" i="8"/>
  <c r="J133" i="8"/>
  <c r="J53" i="8"/>
  <c r="J49" i="8"/>
  <c r="J45" i="8"/>
  <c r="J41" i="8"/>
  <c r="J17" i="8"/>
  <c r="I169" i="8"/>
  <c r="J169" i="8" s="1"/>
  <c r="J168" i="8" s="1"/>
  <c r="J113" i="8"/>
  <c r="G142" i="9" l="1"/>
  <c r="I142" i="9" s="1"/>
  <c r="I171" i="8"/>
  <c r="J171" i="8" s="1"/>
  <c r="I170" i="8"/>
  <c r="G143" i="9" l="1"/>
  <c r="I143" i="9" s="1"/>
  <c r="J170" i="8"/>
  <c r="I11" i="30"/>
  <c r="J11" i="30" s="1"/>
  <c r="G144" i="9" l="1"/>
  <c r="I144" i="9" s="1"/>
  <c r="I380" i="7"/>
  <c r="G381" i="7"/>
  <c r="G382" i="7" s="1"/>
  <c r="G383" i="7" s="1"/>
  <c r="I383" i="7" l="1"/>
  <c r="J383" i="7" s="1"/>
  <c r="G384" i="7"/>
  <c r="I382" i="7"/>
  <c r="J382" i="7" s="1"/>
  <c r="J380" i="7" s="1"/>
  <c r="I381" i="7"/>
  <c r="J381" i="7" s="1"/>
  <c r="I142" i="19"/>
  <c r="J142" i="19" s="1"/>
  <c r="I60" i="18"/>
  <c r="J60" i="18" s="1"/>
  <c r="G63" i="17"/>
  <c r="I61" i="17"/>
  <c r="J61" i="17" s="1"/>
  <c r="I36" i="16"/>
  <c r="J36" i="16" s="1"/>
  <c r="G385" i="7" l="1"/>
  <c r="I384" i="7"/>
  <c r="G145" i="29"/>
  <c r="G146" i="29" s="1"/>
  <c r="I145" i="29" l="1"/>
  <c r="I385" i="7"/>
  <c r="J385" i="7" s="1"/>
  <c r="J384" i="7" s="1"/>
  <c r="G386" i="7"/>
  <c r="G147" i="29"/>
  <c r="I146" i="29"/>
  <c r="J146" i="29" s="1"/>
  <c r="J145" i="29" s="1"/>
  <c r="G180" i="31"/>
  <c r="G181" i="31" s="1"/>
  <c r="G182" i="31" s="1"/>
  <c r="G183" i="31" s="1"/>
  <c r="I183" i="31" s="1"/>
  <c r="J183" i="31" s="1"/>
  <c r="I180" i="31" l="1"/>
  <c r="G387" i="7"/>
  <c r="I386" i="7"/>
  <c r="I147" i="29"/>
  <c r="G148" i="29"/>
  <c r="G184" i="31"/>
  <c r="G185" i="31" s="1"/>
  <c r="G186" i="31" s="1"/>
  <c r="I182" i="31"/>
  <c r="J182" i="31" s="1"/>
  <c r="I181" i="31"/>
  <c r="J181" i="31" s="1"/>
  <c r="G187" i="31" l="1"/>
  <c r="J180" i="31"/>
  <c r="I387" i="7"/>
  <c r="J387" i="7" s="1"/>
  <c r="J386" i="7" s="1"/>
  <c r="G388" i="7"/>
  <c r="I148" i="29"/>
  <c r="J148" i="29" s="1"/>
  <c r="J147" i="29" s="1"/>
  <c r="G149" i="29"/>
  <c r="I186" i="31"/>
  <c r="J186" i="31" s="1"/>
  <c r="I184" i="31"/>
  <c r="I185" i="31"/>
  <c r="J185" i="31" s="1"/>
  <c r="J184" i="31" l="1"/>
  <c r="I187" i="31"/>
  <c r="J187" i="31" s="1"/>
  <c r="G188" i="31"/>
  <c r="G389" i="7"/>
  <c r="I388" i="7"/>
  <c r="G150" i="29"/>
  <c r="I149" i="29"/>
  <c r="G361" i="7"/>
  <c r="I361" i="7" s="1"/>
  <c r="I188" i="31" l="1"/>
  <c r="J188" i="31" s="1"/>
  <c r="G189" i="31"/>
  <c r="G190" i="31" s="1"/>
  <c r="G192" i="31" s="1"/>
  <c r="I389" i="7"/>
  <c r="J389" i="7" s="1"/>
  <c r="J388" i="7" s="1"/>
  <c r="G390" i="7"/>
  <c r="G151" i="29"/>
  <c r="I151" i="29" s="1"/>
  <c r="J151" i="29" s="1"/>
  <c r="I150" i="29"/>
  <c r="J150" i="29" s="1"/>
  <c r="J149" i="29" s="1"/>
  <c r="G362" i="7"/>
  <c r="I192" i="31" l="1"/>
  <c r="J192" i="31" s="1"/>
  <c r="G193" i="31"/>
  <c r="I390" i="7"/>
  <c r="J390" i="7" s="1"/>
  <c r="G391" i="7"/>
  <c r="I362" i="7"/>
  <c r="J362" i="7" s="1"/>
  <c r="J361" i="7" s="1"/>
  <c r="G363" i="7"/>
  <c r="I5" i="43"/>
  <c r="J5" i="43" s="1"/>
  <c r="I6" i="43"/>
  <c r="J6" i="43" s="1"/>
  <c r="I4" i="43"/>
  <c r="J4" i="43" s="1"/>
  <c r="I7" i="43"/>
  <c r="J7" i="43" s="1"/>
  <c r="I193" i="31" l="1"/>
  <c r="J193" i="31" s="1"/>
  <c r="G194" i="31"/>
  <c r="I391" i="7"/>
  <c r="J391" i="7" s="1"/>
  <c r="G392" i="7"/>
  <c r="I363" i="7"/>
  <c r="J363" i="7" s="1"/>
  <c r="G364" i="7"/>
  <c r="G365" i="7" s="1"/>
  <c r="G366" i="7" s="1"/>
  <c r="G367" i="7" s="1"/>
  <c r="G368" i="7" s="1"/>
  <c r="G369" i="7" s="1"/>
  <c r="G370" i="7" s="1"/>
  <c r="G371" i="7" s="1"/>
  <c r="G372" i="7" s="1"/>
  <c r="G373" i="7" s="1"/>
  <c r="I56" i="43"/>
  <c r="J56" i="43" s="1"/>
  <c r="I55" i="43"/>
  <c r="J55" i="43" s="1"/>
  <c r="I54" i="43"/>
  <c r="J54" i="43" s="1"/>
  <c r="I53" i="43"/>
  <c r="I52" i="43"/>
  <c r="J52" i="43" s="1"/>
  <c r="I51" i="43"/>
  <c r="I50" i="43"/>
  <c r="J50" i="43" s="1"/>
  <c r="I49" i="43"/>
  <c r="I48" i="43"/>
  <c r="J48" i="43" s="1"/>
  <c r="I47" i="43"/>
  <c r="J47" i="43" s="1"/>
  <c r="I46" i="43"/>
  <c r="J46" i="43" s="1"/>
  <c r="I45" i="43"/>
  <c r="I44" i="43"/>
  <c r="J44" i="43" s="1"/>
  <c r="I43" i="43"/>
  <c r="J43" i="43" s="1"/>
  <c r="I42" i="43"/>
  <c r="J42" i="43" s="1"/>
  <c r="I41" i="43"/>
  <c r="J41" i="43" s="1"/>
  <c r="I40" i="43"/>
  <c r="J40" i="43" s="1"/>
  <c r="I39" i="43"/>
  <c r="J39" i="43" s="1"/>
  <c r="I38" i="43"/>
  <c r="J38" i="43" s="1"/>
  <c r="I37" i="43"/>
  <c r="J37" i="43" s="1"/>
  <c r="I36" i="43"/>
  <c r="J36" i="43" s="1"/>
  <c r="I35" i="43"/>
  <c r="I34" i="43"/>
  <c r="J34" i="43" s="1"/>
  <c r="I33" i="43"/>
  <c r="J33" i="43" s="1"/>
  <c r="I32" i="43"/>
  <c r="J32" i="43" s="1"/>
  <c r="I31" i="43"/>
  <c r="J31" i="43" s="1"/>
  <c r="I30" i="43"/>
  <c r="J30" i="43" s="1"/>
  <c r="I29" i="43"/>
  <c r="J29" i="43" s="1"/>
  <c r="I28" i="43"/>
  <c r="J28" i="43" s="1"/>
  <c r="I27" i="43"/>
  <c r="J27" i="43" s="1"/>
  <c r="I26" i="43"/>
  <c r="J26" i="43" s="1"/>
  <c r="I25" i="43"/>
  <c r="J25" i="43" s="1"/>
  <c r="I24" i="43"/>
  <c r="J24" i="43" s="1"/>
  <c r="I23" i="43"/>
  <c r="J23" i="43" s="1"/>
  <c r="I22" i="43"/>
  <c r="J22" i="43" s="1"/>
  <c r="I21" i="43"/>
  <c r="J21" i="43" s="1"/>
  <c r="I20" i="43"/>
  <c r="J20" i="43" s="1"/>
  <c r="I19" i="43"/>
  <c r="J19" i="43" s="1"/>
  <c r="I18" i="43"/>
  <c r="J18" i="43" s="1"/>
  <c r="I17" i="43"/>
  <c r="J17" i="43" s="1"/>
  <c r="I16" i="43"/>
  <c r="J16" i="43" s="1"/>
  <c r="I15" i="43"/>
  <c r="J15" i="43" s="1"/>
  <c r="I14" i="43"/>
  <c r="J14" i="43" s="1"/>
  <c r="I13" i="43"/>
  <c r="J13" i="43" s="1"/>
  <c r="I12" i="43"/>
  <c r="J12" i="43" s="1"/>
  <c r="I11" i="43"/>
  <c r="J11" i="43" s="1"/>
  <c r="I10" i="43"/>
  <c r="J10" i="43" s="1"/>
  <c r="I9" i="43"/>
  <c r="J9" i="43" s="1"/>
  <c r="I8" i="43"/>
  <c r="J8" i="43" s="1"/>
  <c r="I3" i="43"/>
  <c r="J3" i="43" s="1"/>
  <c r="A3" i="43"/>
  <c r="I2" i="43"/>
  <c r="J2" i="43" s="1"/>
  <c r="G195" i="31" l="1"/>
  <c r="I194" i="31"/>
  <c r="J194" i="31" s="1"/>
  <c r="J53" i="43"/>
  <c r="I392" i="7"/>
  <c r="G393" i="7"/>
  <c r="J51" i="43"/>
  <c r="J35" i="43"/>
  <c r="J45" i="43"/>
  <c r="J49" i="43"/>
  <c r="G374" i="7"/>
  <c r="I373" i="7"/>
  <c r="I364" i="7"/>
  <c r="A4" i="43"/>
  <c r="A5" i="43" s="1"/>
  <c r="A6" i="43" s="1"/>
  <c r="A7" i="43" s="1"/>
  <c r="A8" i="43" s="1"/>
  <c r="A9" i="43" s="1"/>
  <c r="A10" i="43" s="1"/>
  <c r="A11" i="43" s="1"/>
  <c r="A12" i="43" s="1"/>
  <c r="A13" i="43" s="1"/>
  <c r="A14" i="43" s="1"/>
  <c r="A15" i="43" s="1"/>
  <c r="A16" i="43" s="1"/>
  <c r="A17" i="43" s="1"/>
  <c r="A18" i="43" s="1"/>
  <c r="A19" i="43" s="1"/>
  <c r="A20" i="43" s="1"/>
  <c r="A21" i="43" s="1"/>
  <c r="A22" i="43" s="1"/>
  <c r="A23" i="43" s="1"/>
  <c r="A24" i="43" s="1"/>
  <c r="A25" i="43" s="1"/>
  <c r="A26" i="43" s="1"/>
  <c r="A27" i="43" s="1"/>
  <c r="A28" i="43" s="1"/>
  <c r="A29" i="43" s="1"/>
  <c r="A30" i="43" s="1"/>
  <c r="A31" i="43" s="1"/>
  <c r="A32" i="43" s="1"/>
  <c r="A33" i="43" s="1"/>
  <c r="A34" i="43" s="1"/>
  <c r="A35" i="43" s="1"/>
  <c r="A36" i="43" s="1"/>
  <c r="A37" i="43" s="1"/>
  <c r="A38" i="43" s="1"/>
  <c r="A39" i="43" s="1"/>
  <c r="A40" i="43" s="1"/>
  <c r="A41" i="43" s="1"/>
  <c r="A42" i="43" s="1"/>
  <c r="A43" i="43" s="1"/>
  <c r="A44" i="43" s="1"/>
  <c r="A45" i="43" s="1"/>
  <c r="A46" i="43" s="1"/>
  <c r="A47" i="43" s="1"/>
  <c r="A48" i="43" s="1"/>
  <c r="A49" i="43" s="1"/>
  <c r="A50" i="43" s="1"/>
  <c r="A51" i="43" s="1"/>
  <c r="A52" i="43" s="1"/>
  <c r="A53" i="43" s="1"/>
  <c r="A54" i="43" s="1"/>
  <c r="A55" i="43" s="1"/>
  <c r="A56" i="43" s="1"/>
  <c r="I360" i="7"/>
  <c r="J360" i="7" s="1"/>
  <c r="I359" i="7"/>
  <c r="I358" i="7"/>
  <c r="J358" i="7" s="1"/>
  <c r="G196" i="31" l="1"/>
  <c r="I195" i="31"/>
  <c r="J195" i="31" s="1"/>
  <c r="I393" i="7"/>
  <c r="J393" i="7" s="1"/>
  <c r="J392" i="7" s="1"/>
  <c r="G394" i="7"/>
  <c r="J359" i="7"/>
  <c r="I374" i="7"/>
  <c r="J374" i="7" s="1"/>
  <c r="J373" i="7" s="1"/>
  <c r="G375" i="7"/>
  <c r="I365" i="7"/>
  <c r="J365" i="7" s="1"/>
  <c r="J364" i="7" s="1"/>
  <c r="I128" i="9"/>
  <c r="J128" i="9" s="1"/>
  <c r="G197" i="31" l="1"/>
  <c r="I196" i="31"/>
  <c r="J196" i="31" s="1"/>
  <c r="I394" i="7"/>
  <c r="J394" i="7" s="1"/>
  <c r="G395" i="7"/>
  <c r="G376" i="7"/>
  <c r="I375" i="7"/>
  <c r="I368" i="7"/>
  <c r="J368" i="7" s="1"/>
  <c r="I66" i="9"/>
  <c r="J66" i="9" s="1"/>
  <c r="I197" i="31" l="1"/>
  <c r="J197" i="31" s="1"/>
  <c r="G396" i="7"/>
  <c r="I395" i="7"/>
  <c r="I376" i="7"/>
  <c r="J376" i="7" s="1"/>
  <c r="J375" i="7" s="1"/>
  <c r="G377" i="7"/>
  <c r="I369" i="7"/>
  <c r="I69" i="9"/>
  <c r="J69" i="9" s="1"/>
  <c r="I68" i="9"/>
  <c r="J68" i="9" s="1"/>
  <c r="G397" i="7" l="1"/>
  <c r="I396" i="7"/>
  <c r="J396" i="7" s="1"/>
  <c r="J395" i="7" s="1"/>
  <c r="I377" i="7"/>
  <c r="G378" i="7"/>
  <c r="I370" i="7"/>
  <c r="J370" i="7" s="1"/>
  <c r="J369" i="7" s="1"/>
  <c r="I67" i="9"/>
  <c r="J67" i="9" s="1"/>
  <c r="I397" i="7" l="1"/>
  <c r="J397" i="7" s="1"/>
  <c r="G398" i="7"/>
  <c r="I378" i="7"/>
  <c r="J378" i="7" s="1"/>
  <c r="J377" i="7" s="1"/>
  <c r="G379" i="7"/>
  <c r="I379" i="7" s="1"/>
  <c r="J379" i="7" s="1"/>
  <c r="I366" i="7"/>
  <c r="G104" i="11"/>
  <c r="G105" i="11" s="1"/>
  <c r="G177" i="10"/>
  <c r="I129" i="9"/>
  <c r="J129" i="9" s="1"/>
  <c r="I398" i="7" l="1"/>
  <c r="G399" i="7"/>
  <c r="I177" i="10"/>
  <c r="J177" i="10" s="1"/>
  <c r="G178" i="10"/>
  <c r="G106" i="11"/>
  <c r="I105" i="11"/>
  <c r="I104" i="11"/>
  <c r="J104" i="11" s="1"/>
  <c r="I367" i="7"/>
  <c r="J367" i="7" s="1"/>
  <c r="J366" i="7" s="1"/>
  <c r="I357" i="7"/>
  <c r="J357" i="7" s="1"/>
  <c r="I399" i="7" l="1"/>
  <c r="J399" i="7" s="1"/>
  <c r="J398" i="7" s="1"/>
  <c r="G400" i="7"/>
  <c r="I178" i="10"/>
  <c r="G179" i="10"/>
  <c r="I179" i="10" s="1"/>
  <c r="J179" i="10" s="1"/>
  <c r="G107" i="11"/>
  <c r="G108" i="11" s="1"/>
  <c r="G109" i="11" s="1"/>
  <c r="G110" i="11" s="1"/>
  <c r="G111" i="11" s="1"/>
  <c r="I106" i="11"/>
  <c r="J106" i="11" s="1"/>
  <c r="J105" i="11" s="1"/>
  <c r="I372" i="7"/>
  <c r="J372" i="7" s="1"/>
  <c r="I371" i="7"/>
  <c r="G74" i="20"/>
  <c r="I74" i="20" s="1"/>
  <c r="J74" i="20" s="1"/>
  <c r="I73" i="20"/>
  <c r="J73" i="20" s="1"/>
  <c r="J178" i="10" l="1"/>
  <c r="I400" i="7"/>
  <c r="J400" i="7" s="1"/>
  <c r="G401" i="7"/>
  <c r="G112" i="11"/>
  <c r="I112" i="11" s="1"/>
  <c r="J112" i="11" s="1"/>
  <c r="I111" i="11"/>
  <c r="I107" i="11"/>
  <c r="I108" i="11"/>
  <c r="J108" i="11" s="1"/>
  <c r="J371" i="7"/>
  <c r="G75" i="20"/>
  <c r="I75" i="20" s="1"/>
  <c r="J75" i="20" s="1"/>
  <c r="I144" i="29"/>
  <c r="J144" i="29" s="1"/>
  <c r="I143" i="29"/>
  <c r="J143" i="29" s="1"/>
  <c r="I142" i="29"/>
  <c r="J142" i="29" s="1"/>
  <c r="I141" i="29"/>
  <c r="J141" i="29" s="1"/>
  <c r="I140" i="29"/>
  <c r="J140" i="29" s="1"/>
  <c r="I139" i="29"/>
  <c r="J139" i="29" s="1"/>
  <c r="J107" i="11" l="1"/>
  <c r="G402" i="7"/>
  <c r="I401" i="7"/>
  <c r="J111" i="11"/>
  <c r="I109" i="11"/>
  <c r="I110" i="11"/>
  <c r="J110" i="11" s="1"/>
  <c r="G76" i="20"/>
  <c r="G77" i="20" s="1"/>
  <c r="I59" i="18"/>
  <c r="J59" i="18" s="1"/>
  <c r="I65" i="17"/>
  <c r="J65" i="17" s="1"/>
  <c r="I103" i="11"/>
  <c r="J103" i="11" s="1"/>
  <c r="I102" i="11"/>
  <c r="J102" i="11" s="1"/>
  <c r="I101" i="11"/>
  <c r="I100" i="11"/>
  <c r="J100" i="11" s="1"/>
  <c r="I99" i="11"/>
  <c r="I98" i="11"/>
  <c r="J98" i="11" s="1"/>
  <c r="I97" i="11"/>
  <c r="I96" i="11"/>
  <c r="J96" i="11" s="1"/>
  <c r="I95" i="11"/>
  <c r="I94" i="11"/>
  <c r="J94" i="11" s="1"/>
  <c r="I93" i="11"/>
  <c r="I176" i="10"/>
  <c r="J176" i="10" s="1"/>
  <c r="I402" i="7" l="1"/>
  <c r="J402" i="7" s="1"/>
  <c r="J401" i="7" s="1"/>
  <c r="G403" i="7"/>
  <c r="J109" i="11"/>
  <c r="J93" i="11"/>
  <c r="J97" i="11"/>
  <c r="J101" i="11"/>
  <c r="J99" i="11"/>
  <c r="J95" i="11"/>
  <c r="I77" i="20"/>
  <c r="J77" i="20" s="1"/>
  <c r="G78" i="20"/>
  <c r="I76" i="20"/>
  <c r="J76" i="20" s="1"/>
  <c r="G199" i="31" l="1"/>
  <c r="I198" i="31"/>
  <c r="J198" i="31" s="1"/>
  <c r="I403" i="7"/>
  <c r="G404" i="7"/>
  <c r="I404" i="7" s="1"/>
  <c r="J404" i="7" s="1"/>
  <c r="I78" i="20"/>
  <c r="J78" i="20" s="1"/>
  <c r="G79" i="20"/>
  <c r="I175" i="10"/>
  <c r="J175" i="10" s="1"/>
  <c r="G200" i="31" l="1"/>
  <c r="I199" i="31"/>
  <c r="J199" i="31" s="1"/>
  <c r="J403" i="7"/>
  <c r="I79" i="20"/>
  <c r="J79" i="20" s="1"/>
  <c r="G80" i="20"/>
  <c r="I356" i="7"/>
  <c r="J356" i="7" s="1"/>
  <c r="I355" i="7"/>
  <c r="J355" i="7" s="1"/>
  <c r="I354" i="7"/>
  <c r="J354" i="7" s="1"/>
  <c r="I353" i="7"/>
  <c r="J353" i="7" s="1"/>
  <c r="I352" i="7"/>
  <c r="J352" i="7" s="1"/>
  <c r="I351" i="7"/>
  <c r="J351" i="7" s="1"/>
  <c r="G201" i="31" l="1"/>
  <c r="I200" i="31"/>
  <c r="J200" i="31" s="1"/>
  <c r="G81" i="20"/>
  <c r="I80" i="20"/>
  <c r="J80" i="20" s="1"/>
  <c r="I23" i="42"/>
  <c r="J23" i="42" s="1"/>
  <c r="I24" i="42"/>
  <c r="J24" i="42" s="1"/>
  <c r="I25" i="42"/>
  <c r="J25" i="42" s="1"/>
  <c r="I26" i="42"/>
  <c r="J26" i="42" s="1"/>
  <c r="I27" i="42"/>
  <c r="J27" i="42" s="1"/>
  <c r="I28" i="42"/>
  <c r="J28" i="42" s="1"/>
  <c r="I29" i="42"/>
  <c r="J29" i="42" s="1"/>
  <c r="I30" i="42"/>
  <c r="J30" i="42" s="1"/>
  <c r="I22" i="42"/>
  <c r="J22" i="42" s="1"/>
  <c r="I3" i="42"/>
  <c r="J3" i="42" s="1"/>
  <c r="I4" i="42"/>
  <c r="J4" i="42" s="1"/>
  <c r="I5" i="42"/>
  <c r="J5" i="42" s="1"/>
  <c r="I6" i="42"/>
  <c r="J6" i="42" s="1"/>
  <c r="I7" i="42"/>
  <c r="J7" i="42" s="1"/>
  <c r="I8" i="42"/>
  <c r="J8" i="42" s="1"/>
  <c r="I9" i="42"/>
  <c r="J9" i="42" s="1"/>
  <c r="I10" i="42"/>
  <c r="J10" i="42" s="1"/>
  <c r="I11" i="42"/>
  <c r="J11" i="42" s="1"/>
  <c r="I12" i="42"/>
  <c r="J12" i="42" s="1"/>
  <c r="I13" i="42"/>
  <c r="J13" i="42" s="1"/>
  <c r="I14" i="42"/>
  <c r="J14" i="42" s="1"/>
  <c r="I15" i="42"/>
  <c r="J15" i="42" s="1"/>
  <c r="I16" i="42"/>
  <c r="J16" i="42" s="1"/>
  <c r="I17" i="42"/>
  <c r="J17" i="42" s="1"/>
  <c r="I18" i="42"/>
  <c r="J18" i="42" s="1"/>
  <c r="I19" i="42"/>
  <c r="J19" i="42" s="1"/>
  <c r="I20" i="42"/>
  <c r="J20" i="42" s="1"/>
  <c r="I2" i="42"/>
  <c r="J2" i="42" s="1"/>
  <c r="A3" i="42"/>
  <c r="A4" i="42" s="1"/>
  <c r="A5" i="42" s="1"/>
  <c r="A6" i="42" s="1"/>
  <c r="A7" i="42" s="1"/>
  <c r="A8" i="42" s="1"/>
  <c r="A9" i="42" s="1"/>
  <c r="A10" i="42" s="1"/>
  <c r="A11" i="42" s="1"/>
  <c r="A12" i="42" s="1"/>
  <c r="A13" i="42" s="1"/>
  <c r="A14" i="42" s="1"/>
  <c r="A15" i="42" s="1"/>
  <c r="A16" i="42" s="1"/>
  <c r="A17" i="42" s="1"/>
  <c r="A18" i="42" s="1"/>
  <c r="A19" i="42" s="1"/>
  <c r="A20" i="42" s="1"/>
  <c r="A22" i="42" s="1"/>
  <c r="A23" i="42" s="1"/>
  <c r="A24" i="42" s="1"/>
  <c r="A25" i="42" s="1"/>
  <c r="A26" i="42" s="1"/>
  <c r="A27" i="42" s="1"/>
  <c r="A28" i="42" s="1"/>
  <c r="A29" i="42" s="1"/>
  <c r="A30" i="42" s="1"/>
  <c r="G202" i="31" l="1"/>
  <c r="I201" i="31"/>
  <c r="J201" i="31" s="1"/>
  <c r="G82" i="20"/>
  <c r="I81" i="20"/>
  <c r="J81" i="20" s="1"/>
  <c r="I9" i="41"/>
  <c r="J9" i="41" s="1"/>
  <c r="I8" i="41"/>
  <c r="J8" i="41" s="1"/>
  <c r="I7" i="41"/>
  <c r="J7" i="41" s="1"/>
  <c r="I6" i="41"/>
  <c r="J6" i="41" s="1"/>
  <c r="I5" i="41"/>
  <c r="J5" i="41" s="1"/>
  <c r="I4" i="41"/>
  <c r="J4" i="41" s="1"/>
  <c r="I3" i="41"/>
  <c r="J3" i="41" s="1"/>
  <c r="A3" i="41"/>
  <c r="A4" i="41" s="1"/>
  <c r="A5" i="41" s="1"/>
  <c r="A6" i="41" s="1"/>
  <c r="A7" i="41" s="1"/>
  <c r="A8" i="41" s="1"/>
  <c r="A9" i="41" s="1"/>
  <c r="I2" i="41"/>
  <c r="J2" i="41" s="1"/>
  <c r="I22" i="40"/>
  <c r="J22" i="40" s="1"/>
  <c r="I21" i="40"/>
  <c r="J21" i="40" s="1"/>
  <c r="I20" i="40"/>
  <c r="J20" i="40" s="1"/>
  <c r="I19" i="40"/>
  <c r="J19" i="40" s="1"/>
  <c r="I18" i="40"/>
  <c r="J18" i="40" s="1"/>
  <c r="I17" i="40"/>
  <c r="J17" i="40" s="1"/>
  <c r="I16" i="40"/>
  <c r="J16" i="40" s="1"/>
  <c r="I15" i="40"/>
  <c r="J15" i="40" s="1"/>
  <c r="I14" i="40"/>
  <c r="J14" i="40" s="1"/>
  <c r="I13" i="40"/>
  <c r="J13" i="40" s="1"/>
  <c r="I12" i="40"/>
  <c r="J12" i="40" s="1"/>
  <c r="I11" i="40"/>
  <c r="J11" i="40" s="1"/>
  <c r="I10" i="40"/>
  <c r="J10" i="40" s="1"/>
  <c r="I9" i="40"/>
  <c r="J9" i="40" s="1"/>
  <c r="I8" i="40"/>
  <c r="J8" i="40" s="1"/>
  <c r="I7" i="40"/>
  <c r="J7" i="40" s="1"/>
  <c r="I6" i="40"/>
  <c r="J6" i="40" s="1"/>
  <c r="I5" i="40"/>
  <c r="J5" i="40" s="1"/>
  <c r="I4" i="40"/>
  <c r="J4" i="40" s="1"/>
  <c r="I3" i="40"/>
  <c r="J3" i="40" s="1"/>
  <c r="A3" i="40"/>
  <c r="A4" i="40" s="1"/>
  <c r="A5" i="40" s="1"/>
  <c r="A6" i="40" s="1"/>
  <c r="A7" i="40" s="1"/>
  <c r="A8" i="40" s="1"/>
  <c r="A9" i="40" s="1"/>
  <c r="A10" i="40" s="1"/>
  <c r="A11" i="40" s="1"/>
  <c r="A12" i="40" s="1"/>
  <c r="A13" i="40" s="1"/>
  <c r="A14" i="40" s="1"/>
  <c r="A15" i="40" s="1"/>
  <c r="A16" i="40" s="1"/>
  <c r="A17" i="40" s="1"/>
  <c r="A18" i="40" s="1"/>
  <c r="A19" i="40" s="1"/>
  <c r="A20" i="40" s="1"/>
  <c r="A21" i="40" s="1"/>
  <c r="A22" i="40" s="1"/>
  <c r="I2" i="40"/>
  <c r="J2" i="40" s="1"/>
  <c r="I55" i="39"/>
  <c r="J55" i="39" s="1"/>
  <c r="I54" i="39"/>
  <c r="J54" i="39" s="1"/>
  <c r="I53" i="39"/>
  <c r="J53" i="39" s="1"/>
  <c r="I52" i="39"/>
  <c r="J52" i="39" s="1"/>
  <c r="I51" i="39"/>
  <c r="J51" i="39" s="1"/>
  <c r="I50" i="39"/>
  <c r="J50" i="39" s="1"/>
  <c r="I49" i="39"/>
  <c r="J49" i="39" s="1"/>
  <c r="I48" i="39"/>
  <c r="J48" i="39" s="1"/>
  <c r="I47" i="39"/>
  <c r="I46" i="39"/>
  <c r="J46" i="39" s="1"/>
  <c r="I45" i="39"/>
  <c r="J45" i="39" s="1"/>
  <c r="I44" i="39"/>
  <c r="J44" i="39" s="1"/>
  <c r="I43" i="39"/>
  <c r="J43" i="39" s="1"/>
  <c r="I42" i="39"/>
  <c r="J42" i="39" s="1"/>
  <c r="I41" i="39"/>
  <c r="J41" i="39" s="1"/>
  <c r="I40" i="39"/>
  <c r="J40" i="39" s="1"/>
  <c r="I39" i="39"/>
  <c r="J39" i="39" s="1"/>
  <c r="I38" i="39"/>
  <c r="J38" i="39" s="1"/>
  <c r="I37" i="39"/>
  <c r="J37" i="39" s="1"/>
  <c r="I36" i="39"/>
  <c r="J36" i="39" s="1"/>
  <c r="I35" i="39"/>
  <c r="J35" i="39" s="1"/>
  <c r="I34" i="39"/>
  <c r="J34" i="39" s="1"/>
  <c r="I33" i="39"/>
  <c r="J33" i="39" s="1"/>
  <c r="I32" i="39"/>
  <c r="J32" i="39" s="1"/>
  <c r="I31" i="39"/>
  <c r="I30" i="39"/>
  <c r="J30" i="39" s="1"/>
  <c r="I29" i="39"/>
  <c r="J29" i="39" s="1"/>
  <c r="I28" i="39"/>
  <c r="J28" i="39" s="1"/>
  <c r="I27" i="39"/>
  <c r="I26" i="39"/>
  <c r="J26" i="39" s="1"/>
  <c r="I25" i="39"/>
  <c r="J25" i="39" s="1"/>
  <c r="J24" i="39" s="1"/>
  <c r="I24" i="39"/>
  <c r="I23" i="39"/>
  <c r="J23" i="39" s="1"/>
  <c r="I22" i="39"/>
  <c r="J22" i="39" s="1"/>
  <c r="I21" i="39"/>
  <c r="J21" i="39" s="1"/>
  <c r="I20" i="39"/>
  <c r="J20" i="39" s="1"/>
  <c r="I19" i="39"/>
  <c r="J19" i="39" s="1"/>
  <c r="I18" i="39"/>
  <c r="J18" i="39" s="1"/>
  <c r="I17" i="39"/>
  <c r="J17" i="39" s="1"/>
  <c r="I16" i="39"/>
  <c r="J16" i="39" s="1"/>
  <c r="I15" i="39"/>
  <c r="I14" i="39"/>
  <c r="J14" i="39" s="1"/>
  <c r="I13" i="39"/>
  <c r="J13" i="39" s="1"/>
  <c r="I12" i="39"/>
  <c r="J12" i="39" s="1"/>
  <c r="I11" i="39"/>
  <c r="J11" i="39" s="1"/>
  <c r="I10" i="39"/>
  <c r="J10" i="39" s="1"/>
  <c r="I9" i="39"/>
  <c r="J9" i="39" s="1"/>
  <c r="I8" i="39"/>
  <c r="J8" i="39" s="1"/>
  <c r="I7" i="39"/>
  <c r="J7" i="39" s="1"/>
  <c r="I6" i="39"/>
  <c r="J6" i="39" s="1"/>
  <c r="I5" i="39"/>
  <c r="J5" i="39" s="1"/>
  <c r="I4" i="39"/>
  <c r="J4" i="39" s="1"/>
  <c r="I3" i="39"/>
  <c r="J3" i="39" s="1"/>
  <c r="A3" i="39"/>
  <c r="A4" i="39" s="1"/>
  <c r="A5" i="39" s="1"/>
  <c r="A6" i="39" s="1"/>
  <c r="A7" i="39" s="1"/>
  <c r="A8" i="39" s="1"/>
  <c r="A9" i="39" s="1"/>
  <c r="A10" i="39" s="1"/>
  <c r="A11" i="39" s="1"/>
  <c r="A12" i="39" s="1"/>
  <c r="A13" i="39" s="1"/>
  <c r="A14" i="39" s="1"/>
  <c r="A15" i="39" s="1"/>
  <c r="A16" i="39" s="1"/>
  <c r="A17" i="39" s="1"/>
  <c r="A18" i="39" s="1"/>
  <c r="A19" i="39" s="1"/>
  <c r="A20" i="39" s="1"/>
  <c r="A21" i="39" s="1"/>
  <c r="A22" i="39" s="1"/>
  <c r="A23" i="39" s="1"/>
  <c r="A24" i="39" s="1"/>
  <c r="A25" i="39" s="1"/>
  <c r="A26" i="39" s="1"/>
  <c r="A27" i="39" s="1"/>
  <c r="A28" i="39" s="1"/>
  <c r="A29" i="39" s="1"/>
  <c r="A30" i="39" s="1"/>
  <c r="A31" i="39" s="1"/>
  <c r="A32" i="39" s="1"/>
  <c r="A33" i="39" s="1"/>
  <c r="A34" i="39" s="1"/>
  <c r="A35" i="39" s="1"/>
  <c r="A36" i="39" s="1"/>
  <c r="A37" i="39" s="1"/>
  <c r="A38" i="39" s="1"/>
  <c r="A39" i="39" s="1"/>
  <c r="A40" i="39" s="1"/>
  <c r="A41" i="39" s="1"/>
  <c r="A42" i="39" s="1"/>
  <c r="A43" i="39" s="1"/>
  <c r="A44" i="39" s="1"/>
  <c r="A45" i="39" s="1"/>
  <c r="A46" i="39" s="1"/>
  <c r="A47" i="39" s="1"/>
  <c r="A48" i="39" s="1"/>
  <c r="A49" i="39" s="1"/>
  <c r="A50" i="39" s="1"/>
  <c r="A51" i="39" s="1"/>
  <c r="A52" i="39" s="1"/>
  <c r="A53" i="39" s="1"/>
  <c r="A54" i="39" s="1"/>
  <c r="A55" i="39" s="1"/>
  <c r="I2" i="39"/>
  <c r="J2" i="39" s="1"/>
  <c r="I39" i="38"/>
  <c r="J39" i="38" s="1"/>
  <c r="I38" i="38"/>
  <c r="J38" i="38" s="1"/>
  <c r="I37" i="38"/>
  <c r="J37" i="38" s="1"/>
  <c r="I36" i="38"/>
  <c r="J36" i="38" s="1"/>
  <c r="I35" i="38"/>
  <c r="J35" i="38" s="1"/>
  <c r="I34" i="38"/>
  <c r="J34" i="38" s="1"/>
  <c r="I33" i="38"/>
  <c r="J33" i="38" s="1"/>
  <c r="I32" i="38"/>
  <c r="J32" i="38" s="1"/>
  <c r="I31" i="38"/>
  <c r="J31" i="38" s="1"/>
  <c r="I30" i="38"/>
  <c r="J30" i="38" s="1"/>
  <c r="I29" i="38"/>
  <c r="J29" i="38" s="1"/>
  <c r="I28" i="38"/>
  <c r="J28" i="38" s="1"/>
  <c r="I27" i="38"/>
  <c r="J27" i="38" s="1"/>
  <c r="I26" i="38"/>
  <c r="J26" i="38" s="1"/>
  <c r="I25" i="38"/>
  <c r="J25" i="38" s="1"/>
  <c r="I24" i="38"/>
  <c r="I23" i="38"/>
  <c r="J23" i="38" s="1"/>
  <c r="I22" i="38"/>
  <c r="J22" i="38" s="1"/>
  <c r="I21" i="38"/>
  <c r="J21" i="38" s="1"/>
  <c r="I20" i="38"/>
  <c r="J20" i="38" s="1"/>
  <c r="I19" i="38"/>
  <c r="J19" i="38" s="1"/>
  <c r="I18" i="38"/>
  <c r="I17" i="38"/>
  <c r="J17" i="38" s="1"/>
  <c r="I16" i="38"/>
  <c r="J16" i="38" s="1"/>
  <c r="I15" i="38"/>
  <c r="J15" i="38" s="1"/>
  <c r="I14" i="38"/>
  <c r="I13" i="38"/>
  <c r="J13" i="38" s="1"/>
  <c r="I12" i="38"/>
  <c r="J12" i="38" s="1"/>
  <c r="I11" i="38"/>
  <c r="I10" i="38"/>
  <c r="J10" i="38" s="1"/>
  <c r="I9" i="38"/>
  <c r="I8" i="38"/>
  <c r="J8" i="38" s="1"/>
  <c r="I7" i="38"/>
  <c r="J7" i="38" s="1"/>
  <c r="I6" i="38"/>
  <c r="J6" i="38" s="1"/>
  <c r="I5" i="38"/>
  <c r="J5" i="38" s="1"/>
  <c r="I4" i="38"/>
  <c r="J4" i="38" s="1"/>
  <c r="I3" i="38"/>
  <c r="J3" i="38" s="1"/>
  <c r="A3" i="38"/>
  <c r="A4" i="38" s="1"/>
  <c r="A5" i="38" s="1"/>
  <c r="A6" i="38" s="1"/>
  <c r="A7" i="38" s="1"/>
  <c r="A8" i="38" s="1"/>
  <c r="A9" i="38" s="1"/>
  <c r="A10" i="38" s="1"/>
  <c r="A11" i="38" s="1"/>
  <c r="A12" i="38" s="1"/>
  <c r="A13" i="38" s="1"/>
  <c r="I2" i="38"/>
  <c r="J2" i="38" s="1"/>
  <c r="I16" i="37"/>
  <c r="J16" i="37" s="1"/>
  <c r="I15" i="37"/>
  <c r="J15" i="37" s="1"/>
  <c r="I14" i="37"/>
  <c r="J14" i="37" s="1"/>
  <c r="I13" i="37"/>
  <c r="J13" i="37" s="1"/>
  <c r="I12" i="37"/>
  <c r="J12" i="37" s="1"/>
  <c r="I11" i="37"/>
  <c r="J11" i="37" s="1"/>
  <c r="I10" i="37"/>
  <c r="J10" i="37" s="1"/>
  <c r="I9" i="37"/>
  <c r="I8" i="37"/>
  <c r="J8" i="37" s="1"/>
  <c r="J7" i="37" s="1"/>
  <c r="I7" i="37"/>
  <c r="I6" i="37"/>
  <c r="J6" i="37" s="1"/>
  <c r="I5" i="37"/>
  <c r="J5" i="37" s="1"/>
  <c r="I4" i="37"/>
  <c r="J4" i="37" s="1"/>
  <c r="I3" i="37"/>
  <c r="J3" i="37" s="1"/>
  <c r="A3" i="37"/>
  <c r="A4" i="37" s="1"/>
  <c r="A5" i="37" s="1"/>
  <c r="A6" i="37" s="1"/>
  <c r="A7" i="37" s="1"/>
  <c r="A8" i="37" s="1"/>
  <c r="A9" i="37" s="1"/>
  <c r="A10" i="37" s="1"/>
  <c r="A11" i="37" s="1"/>
  <c r="A12" i="37" s="1"/>
  <c r="A13" i="37" s="1"/>
  <c r="I2" i="37"/>
  <c r="J2" i="37" s="1"/>
  <c r="I105" i="36"/>
  <c r="J105" i="36" s="1"/>
  <c r="I104" i="36"/>
  <c r="J104" i="36" s="1"/>
  <c r="I103" i="36"/>
  <c r="J103" i="36" s="1"/>
  <c r="I102" i="36"/>
  <c r="J102" i="36" s="1"/>
  <c r="I101" i="36"/>
  <c r="J101" i="36" s="1"/>
  <c r="I100" i="36"/>
  <c r="J100" i="36" s="1"/>
  <c r="I99" i="36"/>
  <c r="J99" i="36" s="1"/>
  <c r="I98" i="36"/>
  <c r="J98" i="36" s="1"/>
  <c r="I97" i="36"/>
  <c r="J97" i="36" s="1"/>
  <c r="I96" i="36"/>
  <c r="J96" i="36" s="1"/>
  <c r="I95" i="36"/>
  <c r="J95" i="36" s="1"/>
  <c r="I94" i="36"/>
  <c r="J94" i="36" s="1"/>
  <c r="I93" i="36"/>
  <c r="J93" i="36" s="1"/>
  <c r="I92" i="36"/>
  <c r="J92" i="36" s="1"/>
  <c r="I91" i="36"/>
  <c r="J91" i="36" s="1"/>
  <c r="I90" i="36"/>
  <c r="J90" i="36" s="1"/>
  <c r="I89" i="36"/>
  <c r="J89" i="36" s="1"/>
  <c r="I88" i="36"/>
  <c r="J88" i="36" s="1"/>
  <c r="I87" i="36"/>
  <c r="J87" i="36" s="1"/>
  <c r="I86" i="36"/>
  <c r="J86" i="36" s="1"/>
  <c r="I85" i="36"/>
  <c r="J85" i="36" s="1"/>
  <c r="I84" i="36"/>
  <c r="J84" i="36" s="1"/>
  <c r="I83" i="36"/>
  <c r="J83" i="36" s="1"/>
  <c r="I82" i="36"/>
  <c r="J82" i="36" s="1"/>
  <c r="I81" i="36"/>
  <c r="J81" i="36" s="1"/>
  <c r="I80" i="36"/>
  <c r="J80" i="36" s="1"/>
  <c r="I79" i="36"/>
  <c r="J79" i="36" s="1"/>
  <c r="I78" i="36"/>
  <c r="J78" i="36" s="1"/>
  <c r="I77" i="36"/>
  <c r="J77" i="36" s="1"/>
  <c r="I76" i="36"/>
  <c r="J76" i="36" s="1"/>
  <c r="I75" i="36"/>
  <c r="J75" i="36" s="1"/>
  <c r="I74" i="36"/>
  <c r="J74" i="36" s="1"/>
  <c r="I73" i="36"/>
  <c r="J73" i="36" s="1"/>
  <c r="J72" i="36" s="1"/>
  <c r="I72" i="36"/>
  <c r="I71" i="36"/>
  <c r="J71" i="36" s="1"/>
  <c r="I70" i="36"/>
  <c r="J70" i="36" s="1"/>
  <c r="I69" i="36"/>
  <c r="J69" i="36" s="1"/>
  <c r="J68" i="36" s="1"/>
  <c r="I68" i="36"/>
  <c r="I67" i="36"/>
  <c r="J67" i="36" s="1"/>
  <c r="I66" i="36"/>
  <c r="I65" i="36"/>
  <c r="J65" i="36" s="1"/>
  <c r="J64" i="36" s="1"/>
  <c r="I64" i="36"/>
  <c r="I63" i="36"/>
  <c r="J63" i="36" s="1"/>
  <c r="I62" i="36"/>
  <c r="I61" i="36"/>
  <c r="J61" i="36" s="1"/>
  <c r="J60" i="36" s="1"/>
  <c r="I60" i="36"/>
  <c r="I59" i="36"/>
  <c r="J59" i="36" s="1"/>
  <c r="I58" i="36"/>
  <c r="I57" i="36"/>
  <c r="J57" i="36" s="1"/>
  <c r="I56" i="36"/>
  <c r="J56" i="36" s="1"/>
  <c r="I55" i="36"/>
  <c r="I54" i="36"/>
  <c r="J54" i="36" s="1"/>
  <c r="I53" i="36"/>
  <c r="I52" i="36"/>
  <c r="J52" i="36" s="1"/>
  <c r="I51" i="36"/>
  <c r="I50" i="36"/>
  <c r="J50" i="36" s="1"/>
  <c r="I49" i="36"/>
  <c r="I48" i="36"/>
  <c r="J48" i="36" s="1"/>
  <c r="I47" i="36"/>
  <c r="I46" i="36"/>
  <c r="J46" i="36" s="1"/>
  <c r="I45" i="36"/>
  <c r="I44" i="36"/>
  <c r="J44" i="36" s="1"/>
  <c r="I43" i="36"/>
  <c r="I42" i="36"/>
  <c r="J42" i="36" s="1"/>
  <c r="I41" i="36"/>
  <c r="I40" i="36"/>
  <c r="J40" i="36" s="1"/>
  <c r="I39" i="36"/>
  <c r="J39" i="36" s="1"/>
  <c r="I38" i="36"/>
  <c r="J38" i="36" s="1"/>
  <c r="I37" i="36"/>
  <c r="J37" i="36" s="1"/>
  <c r="J36" i="36" s="1"/>
  <c r="I36" i="36"/>
  <c r="I35" i="36"/>
  <c r="J35" i="36" s="1"/>
  <c r="I34" i="36"/>
  <c r="I33" i="36"/>
  <c r="J33" i="36" s="1"/>
  <c r="J32" i="36" s="1"/>
  <c r="I32" i="36"/>
  <c r="I31" i="36"/>
  <c r="J31" i="36" s="1"/>
  <c r="I30" i="36"/>
  <c r="I29" i="36"/>
  <c r="J29" i="36" s="1"/>
  <c r="J28" i="36" s="1"/>
  <c r="I28" i="36"/>
  <c r="I27" i="36"/>
  <c r="J27" i="36" s="1"/>
  <c r="I26" i="36"/>
  <c r="I25" i="36"/>
  <c r="J25" i="36" s="1"/>
  <c r="J24" i="36" s="1"/>
  <c r="I24" i="36"/>
  <c r="I23" i="36"/>
  <c r="J23" i="36" s="1"/>
  <c r="I22" i="36"/>
  <c r="I21" i="36"/>
  <c r="J21" i="36" s="1"/>
  <c r="I20" i="36"/>
  <c r="J20" i="36" s="1"/>
  <c r="I19" i="36"/>
  <c r="J19" i="36" s="1"/>
  <c r="I18" i="36"/>
  <c r="J18" i="36" s="1"/>
  <c r="I17" i="36"/>
  <c r="J17" i="36" s="1"/>
  <c r="I16" i="36"/>
  <c r="J16" i="36" s="1"/>
  <c r="I15" i="36"/>
  <c r="J15" i="36" s="1"/>
  <c r="I14" i="36"/>
  <c r="J14" i="36" s="1"/>
  <c r="I13" i="36"/>
  <c r="J13" i="36" s="1"/>
  <c r="I12" i="36"/>
  <c r="J12" i="36" s="1"/>
  <c r="I11" i="36"/>
  <c r="J11" i="36" s="1"/>
  <c r="I10" i="36"/>
  <c r="J10" i="36" s="1"/>
  <c r="I9" i="36"/>
  <c r="J9" i="36" s="1"/>
  <c r="I8" i="36"/>
  <c r="J8" i="36" s="1"/>
  <c r="I7" i="36"/>
  <c r="J7" i="36" s="1"/>
  <c r="I6" i="36"/>
  <c r="J6" i="36" s="1"/>
  <c r="I5" i="36"/>
  <c r="J5" i="36" s="1"/>
  <c r="I4" i="36"/>
  <c r="J4" i="36" s="1"/>
  <c r="I3" i="36"/>
  <c r="J3" i="36" s="1"/>
  <c r="A3" i="36"/>
  <c r="A4" i="36" s="1"/>
  <c r="A5" i="36" s="1"/>
  <c r="A6" i="36" s="1"/>
  <c r="A7" i="36" s="1"/>
  <c r="A8" i="36" s="1"/>
  <c r="A9" i="36" s="1"/>
  <c r="A10" i="36" s="1"/>
  <c r="A11" i="36" s="1"/>
  <c r="A12" i="36" s="1"/>
  <c r="A13" i="36" s="1"/>
  <c r="A14" i="36" s="1"/>
  <c r="A15" i="36" s="1"/>
  <c r="A16" i="36" s="1"/>
  <c r="A17" i="36" s="1"/>
  <c r="A18" i="36" s="1"/>
  <c r="A19" i="36" s="1"/>
  <c r="A20" i="36" s="1"/>
  <c r="A21" i="36" s="1"/>
  <c r="A22" i="36" s="1"/>
  <c r="A23" i="36" s="1"/>
  <c r="A24" i="36" s="1"/>
  <c r="A25" i="36" s="1"/>
  <c r="A26" i="36" s="1"/>
  <c r="A27" i="36" s="1"/>
  <c r="A28" i="36" s="1"/>
  <c r="A29" i="36" s="1"/>
  <c r="A30" i="36" s="1"/>
  <c r="A31" i="36" s="1"/>
  <c r="A32" i="36" s="1"/>
  <c r="A33" i="36" s="1"/>
  <c r="A34" i="36" s="1"/>
  <c r="A35" i="36" s="1"/>
  <c r="A36" i="36" s="1"/>
  <c r="A37" i="36" s="1"/>
  <c r="A38" i="36" s="1"/>
  <c r="A39" i="36" s="1"/>
  <c r="A40" i="36" s="1"/>
  <c r="A41" i="36" s="1"/>
  <c r="A42" i="36" s="1"/>
  <c r="A43" i="36" s="1"/>
  <c r="A44" i="36" s="1"/>
  <c r="A45" i="36" s="1"/>
  <c r="A46" i="36" s="1"/>
  <c r="A47" i="36" s="1"/>
  <c r="A48" i="36" s="1"/>
  <c r="A49" i="36" s="1"/>
  <c r="A50" i="36" s="1"/>
  <c r="A51" i="36" s="1"/>
  <c r="A52" i="36" s="1"/>
  <c r="A53" i="36" s="1"/>
  <c r="A54" i="36" s="1"/>
  <c r="A55" i="36" s="1"/>
  <c r="A56" i="36" s="1"/>
  <c r="A57" i="36" s="1"/>
  <c r="A58" i="36" s="1"/>
  <c r="A59" i="36" s="1"/>
  <c r="A60" i="36" s="1"/>
  <c r="A61" i="36" s="1"/>
  <c r="A62" i="36" s="1"/>
  <c r="A63" i="36" s="1"/>
  <c r="A64" i="36" s="1"/>
  <c r="A65" i="36" s="1"/>
  <c r="A66" i="36" s="1"/>
  <c r="A67" i="36" s="1"/>
  <c r="A68" i="36" s="1"/>
  <c r="A69" i="36" s="1"/>
  <c r="A70" i="36" s="1"/>
  <c r="A71" i="36" s="1"/>
  <c r="A72" i="36" s="1"/>
  <c r="A73" i="36" s="1"/>
  <c r="A74" i="36" s="1"/>
  <c r="A75" i="36" s="1"/>
  <c r="A76" i="36" s="1"/>
  <c r="A77" i="36" s="1"/>
  <c r="A78" i="36" s="1"/>
  <c r="A79" i="36" s="1"/>
  <c r="A80" i="36" s="1"/>
  <c r="A81" i="36" s="1"/>
  <c r="A82" i="36" s="1"/>
  <c r="A83" i="36" s="1"/>
  <c r="A84" i="36" s="1"/>
  <c r="A85" i="36" s="1"/>
  <c r="A86" i="36" s="1"/>
  <c r="A87" i="36" s="1"/>
  <c r="A88" i="36" s="1"/>
  <c r="A89" i="36" s="1"/>
  <c r="A90" i="36" s="1"/>
  <c r="A91" i="36" s="1"/>
  <c r="A92" i="36" s="1"/>
  <c r="A93" i="36" s="1"/>
  <c r="A94" i="36" s="1"/>
  <c r="A95" i="36" s="1"/>
  <c r="A96" i="36" s="1"/>
  <c r="A97" i="36" s="1"/>
  <c r="A98" i="36" s="1"/>
  <c r="A99" i="36" s="1"/>
  <c r="A100" i="36" s="1"/>
  <c r="A101" i="36" s="1"/>
  <c r="A102" i="36" s="1"/>
  <c r="I2" i="36"/>
  <c r="J2" i="36" s="1"/>
  <c r="I51" i="35"/>
  <c r="J51" i="35" s="1"/>
  <c r="I50" i="35"/>
  <c r="J50" i="35" s="1"/>
  <c r="I49" i="35"/>
  <c r="J49" i="35" s="1"/>
  <c r="I48" i="35"/>
  <c r="J48" i="35" s="1"/>
  <c r="I47" i="35"/>
  <c r="J47" i="35" s="1"/>
  <c r="I46" i="35"/>
  <c r="J46" i="35" s="1"/>
  <c r="I45" i="35"/>
  <c r="J45" i="35" s="1"/>
  <c r="I44" i="35"/>
  <c r="J44" i="35" s="1"/>
  <c r="I43" i="35"/>
  <c r="J43" i="35" s="1"/>
  <c r="I42" i="35"/>
  <c r="J42" i="35" s="1"/>
  <c r="I41" i="35"/>
  <c r="I40" i="35"/>
  <c r="J40" i="35" s="1"/>
  <c r="I39" i="35"/>
  <c r="J39" i="35" s="1"/>
  <c r="I38" i="35"/>
  <c r="J38" i="35" s="1"/>
  <c r="I37" i="35"/>
  <c r="J37" i="35" s="1"/>
  <c r="I36" i="35"/>
  <c r="J36" i="35" s="1"/>
  <c r="J35" i="35" s="1"/>
  <c r="I35" i="35"/>
  <c r="I34" i="35"/>
  <c r="J34" i="35" s="1"/>
  <c r="I33" i="35"/>
  <c r="J33" i="35" s="1"/>
  <c r="I32" i="35"/>
  <c r="I31" i="35"/>
  <c r="J31" i="35" s="1"/>
  <c r="I30" i="35"/>
  <c r="J30" i="35" s="1"/>
  <c r="I29" i="35"/>
  <c r="J29" i="35" s="1"/>
  <c r="I28" i="35"/>
  <c r="J28" i="35" s="1"/>
  <c r="I27" i="35"/>
  <c r="J27" i="35" s="1"/>
  <c r="I26" i="35"/>
  <c r="J26" i="35" s="1"/>
  <c r="I25" i="35"/>
  <c r="I24" i="35"/>
  <c r="J24" i="35" s="1"/>
  <c r="I23" i="35"/>
  <c r="J23" i="35" s="1"/>
  <c r="I22" i="35"/>
  <c r="J22" i="35" s="1"/>
  <c r="I21" i="35"/>
  <c r="J21" i="35" s="1"/>
  <c r="I20" i="35"/>
  <c r="J20" i="35" s="1"/>
  <c r="J19" i="35" s="1"/>
  <c r="I19" i="35"/>
  <c r="I18" i="35"/>
  <c r="J18" i="35" s="1"/>
  <c r="I17" i="35"/>
  <c r="I16" i="35"/>
  <c r="J16" i="35" s="1"/>
  <c r="I15" i="35"/>
  <c r="J15" i="35" s="1"/>
  <c r="I14" i="35"/>
  <c r="J14" i="35" s="1"/>
  <c r="I13" i="35"/>
  <c r="J13" i="35" s="1"/>
  <c r="I12" i="35"/>
  <c r="J12" i="35" s="1"/>
  <c r="J11" i="35" s="1"/>
  <c r="I11" i="35"/>
  <c r="I10" i="35"/>
  <c r="J10" i="35" s="1"/>
  <c r="I9" i="35"/>
  <c r="J9" i="35" s="1"/>
  <c r="I8" i="35"/>
  <c r="J8" i="35" s="1"/>
  <c r="I7" i="35"/>
  <c r="J7" i="35" s="1"/>
  <c r="I6" i="35"/>
  <c r="J6" i="35" s="1"/>
  <c r="I5" i="35"/>
  <c r="J5" i="35" s="1"/>
  <c r="I4" i="35"/>
  <c r="J4" i="35" s="1"/>
  <c r="I3" i="35"/>
  <c r="J3" i="35" s="1"/>
  <c r="A3" i="35"/>
  <c r="A4" i="35" s="1"/>
  <c r="A5" i="35" s="1"/>
  <c r="A6" i="35" s="1"/>
  <c r="A7" i="35" s="1"/>
  <c r="A8" i="35" s="1"/>
  <c r="A9" i="35" s="1"/>
  <c r="A10" i="35" s="1"/>
  <c r="A11" i="35" s="1"/>
  <c r="A12" i="35" s="1"/>
  <c r="A13" i="35" s="1"/>
  <c r="A14" i="35" s="1"/>
  <c r="A15" i="35" s="1"/>
  <c r="A16" i="35" s="1"/>
  <c r="A17" i="35" s="1"/>
  <c r="A18" i="35" s="1"/>
  <c r="A19" i="35" s="1"/>
  <c r="A20" i="35" s="1"/>
  <c r="A21" i="35" s="1"/>
  <c r="A22" i="35" s="1"/>
  <c r="A23" i="35" s="1"/>
  <c r="A24" i="35" s="1"/>
  <c r="A25" i="35" s="1"/>
  <c r="A26" i="35" s="1"/>
  <c r="A27" i="35" s="1"/>
  <c r="A28" i="35" s="1"/>
  <c r="A29" i="35" s="1"/>
  <c r="A30" i="35" s="1"/>
  <c r="A31" i="35" s="1"/>
  <c r="A32" i="35" s="1"/>
  <c r="A33" i="35" s="1"/>
  <c r="A34" i="35" s="1"/>
  <c r="A35" i="35" s="1"/>
  <c r="A36" i="35" s="1"/>
  <c r="A37" i="35" s="1"/>
  <c r="A38" i="35" s="1"/>
  <c r="A39" i="35" s="1"/>
  <c r="A40" i="35" s="1"/>
  <c r="A41" i="35" s="1"/>
  <c r="A42" i="35" s="1"/>
  <c r="A43" i="35" s="1"/>
  <c r="A44" i="35" s="1"/>
  <c r="A45" i="35" s="1"/>
  <c r="A46" i="35" s="1"/>
  <c r="A47" i="35" s="1"/>
  <c r="A48" i="35" s="1"/>
  <c r="I2" i="35"/>
  <c r="J2" i="35" s="1"/>
  <c r="I57" i="34"/>
  <c r="J57" i="34" s="1"/>
  <c r="I56" i="34"/>
  <c r="J56" i="34" s="1"/>
  <c r="I55" i="34"/>
  <c r="I54" i="34"/>
  <c r="J54" i="34" s="1"/>
  <c r="I53" i="34"/>
  <c r="J53" i="34" s="1"/>
  <c r="J52" i="34" s="1"/>
  <c r="I52" i="34"/>
  <c r="I51" i="34"/>
  <c r="J51" i="34" s="1"/>
  <c r="I50" i="34"/>
  <c r="J50" i="34" s="1"/>
  <c r="I49" i="34"/>
  <c r="I47" i="34"/>
  <c r="J47" i="34" s="1"/>
  <c r="I46" i="34"/>
  <c r="J46" i="34" s="1"/>
  <c r="I45" i="34"/>
  <c r="J45" i="34" s="1"/>
  <c r="I44" i="34"/>
  <c r="J44" i="34" s="1"/>
  <c r="I43" i="34"/>
  <c r="J43" i="34" s="1"/>
  <c r="I42" i="34"/>
  <c r="J42" i="34" s="1"/>
  <c r="I41" i="34"/>
  <c r="J41" i="34" s="1"/>
  <c r="I40" i="34"/>
  <c r="J40" i="34" s="1"/>
  <c r="I39" i="34"/>
  <c r="J39" i="34" s="1"/>
  <c r="I38" i="34"/>
  <c r="J38" i="34" s="1"/>
  <c r="I37" i="34"/>
  <c r="J37" i="34" s="1"/>
  <c r="I36" i="34"/>
  <c r="J36" i="34" s="1"/>
  <c r="I35" i="34"/>
  <c r="I34" i="34"/>
  <c r="J34" i="34" s="1"/>
  <c r="I33" i="34"/>
  <c r="J33" i="34" s="1"/>
  <c r="I32" i="34"/>
  <c r="J32" i="34" s="1"/>
  <c r="I31" i="34"/>
  <c r="J31" i="34" s="1"/>
  <c r="I30" i="34"/>
  <c r="J30" i="34" s="1"/>
  <c r="I29" i="34"/>
  <c r="J29" i="34" s="1"/>
  <c r="I28" i="34"/>
  <c r="J28" i="34" s="1"/>
  <c r="I27" i="34"/>
  <c r="J27" i="34" s="1"/>
  <c r="I26" i="34"/>
  <c r="J26" i="34" s="1"/>
  <c r="I25" i="34"/>
  <c r="J25" i="34" s="1"/>
  <c r="I24" i="34"/>
  <c r="J24" i="34" s="1"/>
  <c r="I23" i="34"/>
  <c r="J23" i="34" s="1"/>
  <c r="I22" i="34"/>
  <c r="J22" i="34" s="1"/>
  <c r="I21" i="34"/>
  <c r="I20" i="34"/>
  <c r="J20" i="34" s="1"/>
  <c r="I19" i="34"/>
  <c r="J19" i="34" s="1"/>
  <c r="I18" i="34"/>
  <c r="J18" i="34" s="1"/>
  <c r="I17" i="34"/>
  <c r="J17" i="34" s="1"/>
  <c r="I16" i="34"/>
  <c r="J16" i="34" s="1"/>
  <c r="I15" i="34"/>
  <c r="J15" i="34" s="1"/>
  <c r="I14" i="34"/>
  <c r="J14" i="34" s="1"/>
  <c r="I13" i="34"/>
  <c r="J13" i="34" s="1"/>
  <c r="I12" i="34"/>
  <c r="I11" i="34"/>
  <c r="J11" i="34" s="1"/>
  <c r="I10" i="34"/>
  <c r="J10" i="34" s="1"/>
  <c r="I9" i="34"/>
  <c r="I8" i="34"/>
  <c r="J8" i="34" s="1"/>
  <c r="I7" i="34"/>
  <c r="J7" i="34" s="1"/>
  <c r="I6" i="34"/>
  <c r="I5" i="34"/>
  <c r="J5" i="34" s="1"/>
  <c r="I4" i="34"/>
  <c r="J4" i="34" s="1"/>
  <c r="I3" i="34"/>
  <c r="J3" i="34" s="1"/>
  <c r="A3" i="34"/>
  <c r="A4" i="34" s="1"/>
  <c r="A5" i="34" s="1"/>
  <c r="A6" i="34" s="1"/>
  <c r="A7" i="34" s="1"/>
  <c r="A8" i="34" s="1"/>
  <c r="A9" i="34" s="1"/>
  <c r="A10" i="34" s="1"/>
  <c r="A11" i="34" s="1"/>
  <c r="A12" i="34" s="1"/>
  <c r="A13" i="34" s="1"/>
  <c r="A14" i="34" s="1"/>
  <c r="A15" i="34" s="1"/>
  <c r="A16" i="34" s="1"/>
  <c r="A17" i="34" s="1"/>
  <c r="A18" i="34" s="1"/>
  <c r="A19" i="34" s="1"/>
  <c r="A20" i="34" s="1"/>
  <c r="A21" i="34" s="1"/>
  <c r="A22" i="34" s="1"/>
  <c r="A23" i="34" s="1"/>
  <c r="A24" i="34" s="1"/>
  <c r="A25" i="34" s="1"/>
  <c r="A26" i="34" s="1"/>
  <c r="A27" i="34" s="1"/>
  <c r="A28" i="34" s="1"/>
  <c r="A29" i="34" s="1"/>
  <c r="A30" i="34" s="1"/>
  <c r="A31" i="34" s="1"/>
  <c r="A32" i="34" s="1"/>
  <c r="A33" i="34" s="1"/>
  <c r="A34" i="34" s="1"/>
  <c r="A35" i="34" s="1"/>
  <c r="A36" i="34" s="1"/>
  <c r="A37" i="34" s="1"/>
  <c r="A38" i="34" s="1"/>
  <c r="A39" i="34" s="1"/>
  <c r="A40" i="34" s="1"/>
  <c r="A41" i="34" s="1"/>
  <c r="A42" i="34" s="1"/>
  <c r="A43" i="34" s="1"/>
  <c r="A44" i="34" s="1"/>
  <c r="A45" i="34" s="1"/>
  <c r="A46" i="34" s="1"/>
  <c r="A47" i="34" s="1"/>
  <c r="A49" i="34" s="1"/>
  <c r="A50" i="34" s="1"/>
  <c r="A51" i="34" s="1"/>
  <c r="A52" i="34" s="1"/>
  <c r="A53" i="34" s="1"/>
  <c r="A54" i="34" s="1"/>
  <c r="A55" i="34" s="1"/>
  <c r="A56" i="34" s="1"/>
  <c r="A57" i="34" s="1"/>
  <c r="I2" i="34"/>
  <c r="J2" i="34" s="1"/>
  <c r="I23" i="33"/>
  <c r="J23" i="33" s="1"/>
  <c r="I22" i="33"/>
  <c r="J22" i="33" s="1"/>
  <c r="I21" i="33"/>
  <c r="J21" i="33" s="1"/>
  <c r="I20" i="33"/>
  <c r="J20" i="33" s="1"/>
  <c r="I19" i="33"/>
  <c r="J19" i="33" s="1"/>
  <c r="I18" i="33"/>
  <c r="J18" i="33" s="1"/>
  <c r="I17" i="33"/>
  <c r="J17" i="33" s="1"/>
  <c r="I16" i="33"/>
  <c r="J16" i="33" s="1"/>
  <c r="I15" i="33"/>
  <c r="I14" i="33"/>
  <c r="J14" i="33" s="1"/>
  <c r="I13" i="33"/>
  <c r="J13" i="33" s="1"/>
  <c r="I12" i="33"/>
  <c r="J12" i="33" s="1"/>
  <c r="I11" i="33"/>
  <c r="J11" i="33" s="1"/>
  <c r="I10" i="33"/>
  <c r="J10" i="33" s="1"/>
  <c r="I9" i="33"/>
  <c r="J9" i="33" s="1"/>
  <c r="I8" i="33"/>
  <c r="J8" i="33" s="1"/>
  <c r="I7" i="33"/>
  <c r="J7" i="33" s="1"/>
  <c r="I6" i="33"/>
  <c r="J6" i="33" s="1"/>
  <c r="I5" i="33"/>
  <c r="J5" i="33" s="1"/>
  <c r="I4" i="33"/>
  <c r="J4" i="33" s="1"/>
  <c r="I3" i="33"/>
  <c r="J3" i="33" s="1"/>
  <c r="A3" i="33"/>
  <c r="A4" i="33" s="1"/>
  <c r="A5" i="33" s="1"/>
  <c r="A6" i="33" s="1"/>
  <c r="A7" i="33" s="1"/>
  <c r="I2" i="33"/>
  <c r="J2" i="33" s="1"/>
  <c r="I58" i="32"/>
  <c r="J58" i="32" s="1"/>
  <c r="I57" i="32"/>
  <c r="J57" i="32" s="1"/>
  <c r="I56" i="32"/>
  <c r="J56" i="32" s="1"/>
  <c r="I55" i="32"/>
  <c r="J55" i="32" s="1"/>
  <c r="I54" i="32"/>
  <c r="J54" i="32" s="1"/>
  <c r="I53" i="32"/>
  <c r="J53" i="32" s="1"/>
  <c r="I52" i="32"/>
  <c r="J52" i="32" s="1"/>
  <c r="I51" i="32"/>
  <c r="J51" i="32" s="1"/>
  <c r="I50" i="32"/>
  <c r="J50" i="32" s="1"/>
  <c r="I49" i="32"/>
  <c r="J49" i="32" s="1"/>
  <c r="I48" i="32"/>
  <c r="J48" i="32" s="1"/>
  <c r="I47" i="32"/>
  <c r="J47" i="32" s="1"/>
  <c r="I46" i="32"/>
  <c r="J46" i="32" s="1"/>
  <c r="I45" i="32"/>
  <c r="J45" i="32" s="1"/>
  <c r="I44" i="32"/>
  <c r="J44" i="32" s="1"/>
  <c r="I43" i="32"/>
  <c r="J43" i="32" s="1"/>
  <c r="I42" i="32"/>
  <c r="J42" i="32" s="1"/>
  <c r="I41" i="32"/>
  <c r="J41" i="32" s="1"/>
  <c r="I40" i="32"/>
  <c r="J40" i="32" s="1"/>
  <c r="I39" i="32"/>
  <c r="J39" i="32" s="1"/>
  <c r="I38" i="32"/>
  <c r="J38" i="32" s="1"/>
  <c r="I37" i="32"/>
  <c r="J37" i="32" s="1"/>
  <c r="I36" i="32"/>
  <c r="J36" i="32" s="1"/>
  <c r="I35" i="32"/>
  <c r="J35" i="32" s="1"/>
  <c r="I34" i="32"/>
  <c r="J34" i="32" s="1"/>
  <c r="I33" i="32"/>
  <c r="J33" i="32" s="1"/>
  <c r="I32" i="32"/>
  <c r="J32" i="32" s="1"/>
  <c r="I31" i="32"/>
  <c r="J31" i="32" s="1"/>
  <c r="I30" i="32"/>
  <c r="J30" i="32" s="1"/>
  <c r="I29" i="32"/>
  <c r="J29" i="32" s="1"/>
  <c r="I28" i="32"/>
  <c r="J28" i="32" s="1"/>
  <c r="I27" i="32"/>
  <c r="J27" i="32" s="1"/>
  <c r="I26" i="32"/>
  <c r="J26" i="32" s="1"/>
  <c r="I25" i="32"/>
  <c r="J25" i="32" s="1"/>
  <c r="I24" i="32"/>
  <c r="J24" i="32" s="1"/>
  <c r="I23" i="32"/>
  <c r="J23" i="32" s="1"/>
  <c r="I22" i="32"/>
  <c r="J22" i="32" s="1"/>
  <c r="I21" i="32"/>
  <c r="J21" i="32" s="1"/>
  <c r="I20" i="32"/>
  <c r="J20" i="32" s="1"/>
  <c r="I19" i="32"/>
  <c r="J19" i="32" s="1"/>
  <c r="I18" i="32"/>
  <c r="J18" i="32" s="1"/>
  <c r="I17" i="32"/>
  <c r="J17" i="32" s="1"/>
  <c r="I16" i="32"/>
  <c r="J16" i="32" s="1"/>
  <c r="I15" i="32"/>
  <c r="J15" i="32" s="1"/>
  <c r="I14" i="32"/>
  <c r="J14" i="32" s="1"/>
  <c r="I13" i="32"/>
  <c r="J13" i="32" s="1"/>
  <c r="I12" i="32"/>
  <c r="J12" i="32" s="1"/>
  <c r="I11" i="32"/>
  <c r="J11" i="32" s="1"/>
  <c r="I10" i="32"/>
  <c r="J10" i="32" s="1"/>
  <c r="I9" i="32"/>
  <c r="J9" i="32" s="1"/>
  <c r="I8" i="32"/>
  <c r="J8" i="32" s="1"/>
  <c r="I7" i="32"/>
  <c r="J7" i="32" s="1"/>
  <c r="I6" i="32"/>
  <c r="J6" i="32" s="1"/>
  <c r="I5" i="32"/>
  <c r="J5" i="32" s="1"/>
  <c r="I4" i="32"/>
  <c r="J4" i="32" s="1"/>
  <c r="I3" i="32"/>
  <c r="J3" i="32" s="1"/>
  <c r="A3" i="32"/>
  <c r="A4" i="32" s="1"/>
  <c r="A5" i="32" s="1"/>
  <c r="A6" i="32" s="1"/>
  <c r="A7" i="32" s="1"/>
  <c r="A8" i="32" s="1"/>
  <c r="A9" i="32" s="1"/>
  <c r="I2" i="32"/>
  <c r="J2" i="32" s="1"/>
  <c r="I190" i="31"/>
  <c r="J190" i="31" s="1"/>
  <c r="I189" i="31"/>
  <c r="J189" i="31" s="1"/>
  <c r="I179" i="31"/>
  <c r="J179" i="31" s="1"/>
  <c r="I178" i="31"/>
  <c r="J178" i="31" s="1"/>
  <c r="I177" i="31"/>
  <c r="J177" i="31" s="1"/>
  <c r="I176" i="31"/>
  <c r="J176" i="31" s="1"/>
  <c r="I175" i="31"/>
  <c r="J175" i="31" s="1"/>
  <c r="I174" i="31"/>
  <c r="J174" i="31" s="1"/>
  <c r="I173" i="31"/>
  <c r="J173" i="31" s="1"/>
  <c r="I172" i="31"/>
  <c r="I171" i="31"/>
  <c r="J171" i="31" s="1"/>
  <c r="I170" i="31"/>
  <c r="J170" i="31" s="1"/>
  <c r="I169" i="31"/>
  <c r="I168" i="31"/>
  <c r="J168" i="31" s="1"/>
  <c r="I167" i="31"/>
  <c r="I166" i="31"/>
  <c r="J166" i="31" s="1"/>
  <c r="I165" i="31"/>
  <c r="I164" i="31"/>
  <c r="J164" i="31" s="1"/>
  <c r="I163" i="31"/>
  <c r="J163" i="31" s="1"/>
  <c r="I162" i="31"/>
  <c r="J162" i="31" s="1"/>
  <c r="I161" i="31"/>
  <c r="J161" i="31" s="1"/>
  <c r="I160" i="31"/>
  <c r="J160" i="31" s="1"/>
  <c r="I159" i="31"/>
  <c r="J159" i="31" s="1"/>
  <c r="I158" i="31"/>
  <c r="J158" i="31" s="1"/>
  <c r="I157" i="31"/>
  <c r="I156" i="31"/>
  <c r="I155" i="31"/>
  <c r="J155" i="31" s="1"/>
  <c r="I154" i="31"/>
  <c r="J154" i="31" s="1"/>
  <c r="I153" i="31"/>
  <c r="J153" i="31" s="1"/>
  <c r="I152" i="31"/>
  <c r="J152" i="31" s="1"/>
  <c r="I151" i="31"/>
  <c r="J151" i="31" s="1"/>
  <c r="I150" i="31"/>
  <c r="J150" i="31" s="1"/>
  <c r="I149" i="31"/>
  <c r="J149" i="31" s="1"/>
  <c r="I148" i="31"/>
  <c r="J148" i="31" s="1"/>
  <c r="I147" i="31"/>
  <c r="J147" i="31" s="1"/>
  <c r="I146" i="31"/>
  <c r="J146" i="31" s="1"/>
  <c r="I145" i="31"/>
  <c r="J145" i="31" s="1"/>
  <c r="I144" i="31"/>
  <c r="J144" i="31" s="1"/>
  <c r="I143" i="31"/>
  <c r="J143" i="31" s="1"/>
  <c r="I142" i="31"/>
  <c r="J142" i="31" s="1"/>
  <c r="I141" i="31"/>
  <c r="I140" i="31"/>
  <c r="J140" i="31" s="1"/>
  <c r="I139" i="31"/>
  <c r="J139" i="31" s="1"/>
  <c r="I138" i="31"/>
  <c r="J138" i="31" s="1"/>
  <c r="I137" i="31"/>
  <c r="J137" i="31" s="1"/>
  <c r="I136" i="31"/>
  <c r="J136" i="31" s="1"/>
  <c r="I135" i="31"/>
  <c r="J135" i="31" s="1"/>
  <c r="I134" i="31"/>
  <c r="J134" i="31" s="1"/>
  <c r="I133" i="31"/>
  <c r="J133" i="31" s="1"/>
  <c r="I132" i="31"/>
  <c r="J132" i="31" s="1"/>
  <c r="I131" i="31"/>
  <c r="J131" i="31" s="1"/>
  <c r="I130" i="31"/>
  <c r="J130" i="31" s="1"/>
  <c r="I129" i="31"/>
  <c r="J129" i="31" s="1"/>
  <c r="I128" i="31"/>
  <c r="J128" i="31" s="1"/>
  <c r="I127" i="31"/>
  <c r="I126" i="31"/>
  <c r="J126" i="31" s="1"/>
  <c r="I125" i="31"/>
  <c r="J125" i="31" s="1"/>
  <c r="I124" i="31"/>
  <c r="J124" i="31" s="1"/>
  <c r="I123" i="31"/>
  <c r="J123" i="31" s="1"/>
  <c r="I122" i="31"/>
  <c r="J122" i="31" s="1"/>
  <c r="I121" i="31"/>
  <c r="J121" i="31" s="1"/>
  <c r="I120" i="31"/>
  <c r="J120" i="31" s="1"/>
  <c r="I119" i="31"/>
  <c r="J119" i="31" s="1"/>
  <c r="I118" i="31"/>
  <c r="J118" i="31" s="1"/>
  <c r="I117" i="31"/>
  <c r="J117" i="31" s="1"/>
  <c r="I116" i="31"/>
  <c r="J116" i="31" s="1"/>
  <c r="I115" i="31"/>
  <c r="J115" i="31" s="1"/>
  <c r="I114" i="31"/>
  <c r="J114" i="31" s="1"/>
  <c r="I113" i="31"/>
  <c r="I112" i="31"/>
  <c r="J112" i="31" s="1"/>
  <c r="I111" i="31"/>
  <c r="I110" i="31"/>
  <c r="J110" i="31" s="1"/>
  <c r="I109" i="31"/>
  <c r="J109" i="31" s="1"/>
  <c r="I108" i="31"/>
  <c r="J108" i="31" s="1"/>
  <c r="I107" i="31"/>
  <c r="J107" i="31" s="1"/>
  <c r="I106" i="31"/>
  <c r="I105" i="31"/>
  <c r="J105" i="31" s="1"/>
  <c r="I104" i="31"/>
  <c r="I103" i="31"/>
  <c r="J103" i="31" s="1"/>
  <c r="I102" i="31"/>
  <c r="J102" i="31" s="1"/>
  <c r="I101" i="31"/>
  <c r="J101" i="31" s="1"/>
  <c r="I100" i="31"/>
  <c r="J100" i="31" s="1"/>
  <c r="I99" i="31"/>
  <c r="J99" i="31" s="1"/>
  <c r="I98" i="31"/>
  <c r="J98" i="31" s="1"/>
  <c r="I97" i="31"/>
  <c r="J97" i="31" s="1"/>
  <c r="I96" i="31"/>
  <c r="J96" i="31" s="1"/>
  <c r="I95" i="31"/>
  <c r="J95" i="31" s="1"/>
  <c r="I94" i="31"/>
  <c r="J94" i="31" s="1"/>
  <c r="I93" i="31"/>
  <c r="J93" i="31" s="1"/>
  <c r="I92" i="31"/>
  <c r="J92" i="31" s="1"/>
  <c r="I91" i="31"/>
  <c r="I90" i="31"/>
  <c r="J90" i="31" s="1"/>
  <c r="I89" i="31"/>
  <c r="J89" i="31" s="1"/>
  <c r="I88" i="31"/>
  <c r="J88" i="31" s="1"/>
  <c r="I87" i="31"/>
  <c r="I86" i="31"/>
  <c r="J86" i="31" s="1"/>
  <c r="I85" i="31"/>
  <c r="I84" i="31"/>
  <c r="J84" i="31" s="1"/>
  <c r="I83" i="31"/>
  <c r="J83" i="31" s="1"/>
  <c r="I82" i="31"/>
  <c r="I81" i="31"/>
  <c r="J81" i="31" s="1"/>
  <c r="I80" i="31"/>
  <c r="I79" i="31"/>
  <c r="J79" i="31" s="1"/>
  <c r="I78" i="31"/>
  <c r="J78" i="31" s="1"/>
  <c r="I77" i="31"/>
  <c r="I76" i="31"/>
  <c r="J76" i="31" s="1"/>
  <c r="I75" i="31"/>
  <c r="I74" i="31"/>
  <c r="J74" i="31" s="1"/>
  <c r="I73" i="31"/>
  <c r="J73" i="31" s="1"/>
  <c r="I72" i="31"/>
  <c r="J72" i="31" s="1"/>
  <c r="I71" i="31"/>
  <c r="J71" i="31" s="1"/>
  <c r="I70" i="31"/>
  <c r="J70" i="31" s="1"/>
  <c r="I69" i="31"/>
  <c r="J69" i="31" s="1"/>
  <c r="I68" i="31"/>
  <c r="I67" i="31"/>
  <c r="J67" i="31" s="1"/>
  <c r="I66" i="31"/>
  <c r="J66" i="31" s="1"/>
  <c r="I65" i="31"/>
  <c r="J65" i="31" s="1"/>
  <c r="I64" i="31"/>
  <c r="J64" i="31" s="1"/>
  <c r="I63" i="31"/>
  <c r="J63" i="31" s="1"/>
  <c r="I62" i="31"/>
  <c r="I61" i="31"/>
  <c r="J61" i="31" s="1"/>
  <c r="I60" i="31"/>
  <c r="I59" i="31"/>
  <c r="J59" i="31" s="1"/>
  <c r="I58" i="31"/>
  <c r="I57" i="31"/>
  <c r="J57" i="31" s="1"/>
  <c r="I56" i="31"/>
  <c r="I55" i="31"/>
  <c r="J55" i="31" s="1"/>
  <c r="I54" i="31"/>
  <c r="J54" i="31" s="1"/>
  <c r="I53" i="31"/>
  <c r="J53" i="31" s="1"/>
  <c r="I52" i="31"/>
  <c r="J52" i="31" s="1"/>
  <c r="I51" i="31"/>
  <c r="J51" i="31" s="1"/>
  <c r="I50" i="31"/>
  <c r="J50" i="31" s="1"/>
  <c r="I49" i="31"/>
  <c r="J49" i="31" s="1"/>
  <c r="I48" i="31"/>
  <c r="J48" i="31" s="1"/>
  <c r="I47" i="31"/>
  <c r="J47" i="31" s="1"/>
  <c r="I46" i="31"/>
  <c r="J46" i="31" s="1"/>
  <c r="I45" i="31"/>
  <c r="J45" i="31" s="1"/>
  <c r="I44" i="31"/>
  <c r="J44" i="31" s="1"/>
  <c r="I43" i="31"/>
  <c r="J43" i="31" s="1"/>
  <c r="I42" i="31"/>
  <c r="J42" i="31" s="1"/>
  <c r="I41" i="31"/>
  <c r="J41" i="31" s="1"/>
  <c r="I40" i="31"/>
  <c r="J40" i="31" s="1"/>
  <c r="I39" i="31"/>
  <c r="J39" i="31" s="1"/>
  <c r="I38" i="31"/>
  <c r="J38" i="31" s="1"/>
  <c r="I37" i="31"/>
  <c r="J37" i="31" s="1"/>
  <c r="I36" i="31"/>
  <c r="I35" i="31"/>
  <c r="J35" i="31" s="1"/>
  <c r="I34" i="31"/>
  <c r="J34" i="31" s="1"/>
  <c r="I33" i="31"/>
  <c r="J33" i="31" s="1"/>
  <c r="I32" i="31"/>
  <c r="J32" i="31" s="1"/>
  <c r="I31" i="31"/>
  <c r="J31" i="31" s="1"/>
  <c r="I30" i="31"/>
  <c r="I29" i="31"/>
  <c r="J29" i="31" s="1"/>
  <c r="I28" i="31"/>
  <c r="I27" i="31"/>
  <c r="J27" i="31" s="1"/>
  <c r="I26" i="31"/>
  <c r="J26" i="31" s="1"/>
  <c r="I25" i="31"/>
  <c r="J25" i="31" s="1"/>
  <c r="I24" i="31"/>
  <c r="J24" i="31" s="1"/>
  <c r="I23" i="31"/>
  <c r="J23" i="31" s="1"/>
  <c r="I22" i="31"/>
  <c r="J22" i="31" s="1"/>
  <c r="I21" i="31"/>
  <c r="I20" i="31"/>
  <c r="J20" i="31" s="1"/>
  <c r="I19" i="31"/>
  <c r="J19" i="31" s="1"/>
  <c r="I18" i="31"/>
  <c r="J18" i="31" s="1"/>
  <c r="I17" i="31"/>
  <c r="J17" i="31" s="1"/>
  <c r="I16" i="31"/>
  <c r="J16" i="31" s="1"/>
  <c r="I15" i="31"/>
  <c r="J15" i="31" s="1"/>
  <c r="I14" i="31"/>
  <c r="J14" i="31" s="1"/>
  <c r="I13" i="31"/>
  <c r="J13" i="31" s="1"/>
  <c r="I12" i="31"/>
  <c r="J12" i="31" s="1"/>
  <c r="I11" i="31"/>
  <c r="J11" i="31" s="1"/>
  <c r="I10" i="31"/>
  <c r="J10" i="31" s="1"/>
  <c r="I9" i="31"/>
  <c r="J9" i="31" s="1"/>
  <c r="I8" i="31"/>
  <c r="J8" i="31" s="1"/>
  <c r="I7" i="31"/>
  <c r="J7" i="31" s="1"/>
  <c r="I6" i="31"/>
  <c r="J6" i="31" s="1"/>
  <c r="I5" i="31"/>
  <c r="J5" i="31" s="1"/>
  <c r="I4" i="31"/>
  <c r="J4" i="31" s="1"/>
  <c r="I3" i="31"/>
  <c r="J3" i="31" s="1"/>
  <c r="A3" i="31"/>
  <c r="A4" i="31" s="1"/>
  <c r="A5" i="31" s="1"/>
  <c r="A6" i="31" s="1"/>
  <c r="A7" i="31" s="1"/>
  <c r="A8" i="31" s="1"/>
  <c r="A9" i="31" s="1"/>
  <c r="A10" i="31" s="1"/>
  <c r="A11" i="31" s="1"/>
  <c r="A12" i="31" s="1"/>
  <c r="A13" i="31" s="1"/>
  <c r="A14" i="31" s="1"/>
  <c r="A15" i="31" s="1"/>
  <c r="A16" i="31" s="1"/>
  <c r="A17" i="31" s="1"/>
  <c r="A18" i="31" s="1"/>
  <c r="A19" i="31" s="1"/>
  <c r="A20" i="31" s="1"/>
  <c r="A21" i="31" s="1"/>
  <c r="A22" i="31" s="1"/>
  <c r="A23" i="31" s="1"/>
  <c r="A24" i="31" s="1"/>
  <c r="A25" i="31" s="1"/>
  <c r="A26" i="31" s="1"/>
  <c r="A27" i="31" s="1"/>
  <c r="A28" i="31" s="1"/>
  <c r="A29" i="31" s="1"/>
  <c r="A30" i="31" s="1"/>
  <c r="I2" i="31"/>
  <c r="J2" i="31" s="1"/>
  <c r="I13" i="30"/>
  <c r="J13" i="30" s="1"/>
  <c r="I12" i="30"/>
  <c r="J12" i="30" s="1"/>
  <c r="I10" i="30"/>
  <c r="J10" i="30" s="1"/>
  <c r="I9" i="30"/>
  <c r="J9" i="30" s="1"/>
  <c r="I8" i="30"/>
  <c r="J8" i="30" s="1"/>
  <c r="I7" i="30"/>
  <c r="J7" i="30" s="1"/>
  <c r="I6" i="30"/>
  <c r="J6" i="30" s="1"/>
  <c r="I5" i="30"/>
  <c r="J5" i="30" s="1"/>
  <c r="I4" i="30"/>
  <c r="J4" i="30" s="1"/>
  <c r="I3" i="30"/>
  <c r="J3" i="30" s="1"/>
  <c r="A3" i="30"/>
  <c r="A4" i="30" s="1"/>
  <c r="A5" i="30" s="1"/>
  <c r="A6" i="30" s="1"/>
  <c r="A7" i="30" s="1"/>
  <c r="A8" i="30" s="1"/>
  <c r="A9" i="30" s="1"/>
  <c r="I2" i="30"/>
  <c r="J2" i="30" s="1"/>
  <c r="I137" i="29"/>
  <c r="J137" i="29" s="1"/>
  <c r="I136" i="29"/>
  <c r="J136" i="29" s="1"/>
  <c r="I135" i="29"/>
  <c r="J135" i="29" s="1"/>
  <c r="I134" i="29"/>
  <c r="J134" i="29" s="1"/>
  <c r="I133" i="29"/>
  <c r="J133" i="29" s="1"/>
  <c r="I132" i="29"/>
  <c r="J132" i="29" s="1"/>
  <c r="I131" i="29"/>
  <c r="J131" i="29" s="1"/>
  <c r="I130" i="29"/>
  <c r="J130" i="29" s="1"/>
  <c r="I129" i="29"/>
  <c r="J129" i="29" s="1"/>
  <c r="I128" i="29"/>
  <c r="J128" i="29" s="1"/>
  <c r="I127" i="29"/>
  <c r="J127" i="29" s="1"/>
  <c r="I126" i="29"/>
  <c r="J126" i="29" s="1"/>
  <c r="I125" i="29"/>
  <c r="J125" i="29" s="1"/>
  <c r="I124" i="29"/>
  <c r="J124" i="29" s="1"/>
  <c r="I123" i="29"/>
  <c r="J123" i="29" s="1"/>
  <c r="I122" i="29"/>
  <c r="I121" i="29"/>
  <c r="J121" i="29" s="1"/>
  <c r="I120" i="29"/>
  <c r="J120" i="29" s="1"/>
  <c r="I119" i="29"/>
  <c r="I118" i="29"/>
  <c r="J118" i="29" s="1"/>
  <c r="I117" i="29"/>
  <c r="I116" i="29"/>
  <c r="J116" i="29" s="1"/>
  <c r="I115" i="29"/>
  <c r="I114" i="29"/>
  <c r="J114" i="29" s="1"/>
  <c r="I113" i="29"/>
  <c r="J113" i="29" s="1"/>
  <c r="I112" i="29"/>
  <c r="J112" i="29" s="1"/>
  <c r="I111" i="29"/>
  <c r="J111" i="29" s="1"/>
  <c r="I110" i="29"/>
  <c r="I109" i="29"/>
  <c r="J109" i="29" s="1"/>
  <c r="I108" i="29"/>
  <c r="I107" i="29"/>
  <c r="J107" i="29" s="1"/>
  <c r="I106" i="29"/>
  <c r="J106" i="29" s="1"/>
  <c r="I105" i="29"/>
  <c r="J105" i="29" s="1"/>
  <c r="I104" i="29"/>
  <c r="J104" i="29" s="1"/>
  <c r="I103" i="29"/>
  <c r="J103" i="29" s="1"/>
  <c r="I102" i="29"/>
  <c r="J102" i="29" s="1"/>
  <c r="I101" i="29"/>
  <c r="J101" i="29" s="1"/>
  <c r="I100" i="29"/>
  <c r="J100" i="29" s="1"/>
  <c r="I99" i="29"/>
  <c r="J99" i="29" s="1"/>
  <c r="I98" i="29"/>
  <c r="J98" i="29" s="1"/>
  <c r="I97" i="29"/>
  <c r="J97" i="29" s="1"/>
  <c r="I96" i="29"/>
  <c r="J96" i="29" s="1"/>
  <c r="I95" i="29"/>
  <c r="J95" i="29" s="1"/>
  <c r="I94" i="29"/>
  <c r="J94" i="29" s="1"/>
  <c r="I93" i="29"/>
  <c r="J93" i="29" s="1"/>
  <c r="I92" i="29"/>
  <c r="J92" i="29" s="1"/>
  <c r="I91" i="29"/>
  <c r="J91" i="29" s="1"/>
  <c r="I90" i="29"/>
  <c r="J90" i="29" s="1"/>
  <c r="I89" i="29"/>
  <c r="J89" i="29" s="1"/>
  <c r="I88" i="29"/>
  <c r="J88" i="29" s="1"/>
  <c r="I87" i="29"/>
  <c r="I86" i="29"/>
  <c r="J86" i="29" s="1"/>
  <c r="I85" i="29"/>
  <c r="J85" i="29" s="1"/>
  <c r="I84" i="29"/>
  <c r="I83" i="29"/>
  <c r="J83" i="29" s="1"/>
  <c r="I82" i="29"/>
  <c r="I81" i="29"/>
  <c r="J81" i="29" s="1"/>
  <c r="I80" i="29"/>
  <c r="J80" i="29" s="1"/>
  <c r="I79" i="29"/>
  <c r="I78" i="29"/>
  <c r="J78" i="29" s="1"/>
  <c r="I77" i="29"/>
  <c r="I76" i="29"/>
  <c r="J76" i="29" s="1"/>
  <c r="I75" i="29"/>
  <c r="J75" i="29" s="1"/>
  <c r="I74" i="29"/>
  <c r="I73" i="29"/>
  <c r="J73" i="29" s="1"/>
  <c r="I72" i="29"/>
  <c r="I71" i="29"/>
  <c r="J71" i="29" s="1"/>
  <c r="I70" i="29"/>
  <c r="J70" i="29" s="1"/>
  <c r="I69" i="29"/>
  <c r="J69" i="29" s="1"/>
  <c r="I68" i="29"/>
  <c r="J68" i="29" s="1"/>
  <c r="I67" i="29"/>
  <c r="J67" i="29" s="1"/>
  <c r="I66" i="29"/>
  <c r="I65" i="29"/>
  <c r="J65" i="29" s="1"/>
  <c r="I64" i="29"/>
  <c r="J64" i="29" s="1"/>
  <c r="I63" i="29"/>
  <c r="J63" i="29" s="1"/>
  <c r="I62" i="29"/>
  <c r="J62" i="29" s="1"/>
  <c r="I61" i="29"/>
  <c r="J61" i="29" s="1"/>
  <c r="I60" i="29"/>
  <c r="I59" i="29"/>
  <c r="J59" i="29" s="1"/>
  <c r="I58" i="29"/>
  <c r="I57" i="29"/>
  <c r="J57" i="29" s="1"/>
  <c r="I56" i="29"/>
  <c r="I55" i="29"/>
  <c r="J55" i="29" s="1"/>
  <c r="I54" i="29"/>
  <c r="I53" i="29"/>
  <c r="J53" i="29" s="1"/>
  <c r="I52" i="29"/>
  <c r="J52" i="29" s="1"/>
  <c r="I51" i="29"/>
  <c r="J51" i="29" s="1"/>
  <c r="I50" i="29"/>
  <c r="J50" i="29" s="1"/>
  <c r="I49" i="29"/>
  <c r="J49" i="29" s="1"/>
  <c r="I48" i="29"/>
  <c r="J48" i="29" s="1"/>
  <c r="I47" i="29"/>
  <c r="J47" i="29" s="1"/>
  <c r="I46" i="29"/>
  <c r="J46" i="29" s="1"/>
  <c r="I45" i="29"/>
  <c r="J45" i="29" s="1"/>
  <c r="I44" i="29"/>
  <c r="J44" i="29" s="1"/>
  <c r="I43" i="29"/>
  <c r="J43" i="29" s="1"/>
  <c r="I42" i="29"/>
  <c r="J42" i="29" s="1"/>
  <c r="I41" i="29"/>
  <c r="J41" i="29" s="1"/>
  <c r="I40" i="29"/>
  <c r="J40" i="29" s="1"/>
  <c r="I39" i="29"/>
  <c r="J39" i="29" s="1"/>
  <c r="I38" i="29"/>
  <c r="J38" i="29" s="1"/>
  <c r="I37" i="29"/>
  <c r="J37" i="29" s="1"/>
  <c r="I36" i="29"/>
  <c r="J36" i="29" s="1"/>
  <c r="I35" i="29"/>
  <c r="J35" i="29" s="1"/>
  <c r="I34" i="29"/>
  <c r="J34" i="29" s="1"/>
  <c r="I33" i="29"/>
  <c r="I32" i="29"/>
  <c r="J32" i="29" s="1"/>
  <c r="I31" i="29"/>
  <c r="J31" i="29" s="1"/>
  <c r="I30" i="29"/>
  <c r="I29" i="29"/>
  <c r="J29" i="29" s="1"/>
  <c r="I28" i="29"/>
  <c r="J28" i="29" s="1"/>
  <c r="I27" i="29"/>
  <c r="J27" i="29" s="1"/>
  <c r="I26" i="29"/>
  <c r="J26" i="29" s="1"/>
  <c r="I25" i="29"/>
  <c r="J25" i="29" s="1"/>
  <c r="I24" i="29"/>
  <c r="I23" i="29"/>
  <c r="J23" i="29" s="1"/>
  <c r="I22" i="29"/>
  <c r="I21" i="29"/>
  <c r="J21" i="29" s="1"/>
  <c r="I20" i="29"/>
  <c r="J20" i="29" s="1"/>
  <c r="I19" i="29"/>
  <c r="J19" i="29" s="1"/>
  <c r="I18" i="29"/>
  <c r="J18" i="29" s="1"/>
  <c r="I17" i="29"/>
  <c r="J17" i="29" s="1"/>
  <c r="I16" i="29"/>
  <c r="I15" i="29"/>
  <c r="J15" i="29" s="1"/>
  <c r="I14" i="29"/>
  <c r="J14" i="29" s="1"/>
  <c r="I13" i="29"/>
  <c r="J13" i="29" s="1"/>
  <c r="I12" i="29"/>
  <c r="J12" i="29" s="1"/>
  <c r="I11" i="29"/>
  <c r="J11" i="29" s="1"/>
  <c r="I10" i="29"/>
  <c r="J10" i="29" s="1"/>
  <c r="I9" i="29"/>
  <c r="J9" i="29" s="1"/>
  <c r="I8" i="29"/>
  <c r="J8" i="29" s="1"/>
  <c r="I7" i="29"/>
  <c r="J7" i="29" s="1"/>
  <c r="I6" i="29"/>
  <c r="J6" i="29" s="1"/>
  <c r="I5" i="29"/>
  <c r="J5" i="29" s="1"/>
  <c r="I4" i="29"/>
  <c r="J4" i="29" s="1"/>
  <c r="I3" i="29"/>
  <c r="J3" i="29" s="1"/>
  <c r="A3" i="29"/>
  <c r="A4" i="29" s="1"/>
  <c r="A5" i="29" s="1"/>
  <c r="A6" i="29" s="1"/>
  <c r="A7" i="29" s="1"/>
  <c r="A8" i="29" s="1"/>
  <c r="A9" i="29" s="1"/>
  <c r="A10" i="29" s="1"/>
  <c r="A11" i="29" s="1"/>
  <c r="A12" i="29" s="1"/>
  <c r="A13" i="29" s="1"/>
  <c r="A14" i="29" s="1"/>
  <c r="A15" i="29" s="1"/>
  <c r="A16" i="29" s="1"/>
  <c r="A17" i="29" s="1"/>
  <c r="A18" i="29" s="1"/>
  <c r="A19" i="29" s="1"/>
  <c r="A20" i="29" s="1"/>
  <c r="A21" i="29" s="1"/>
  <c r="A22" i="29" s="1"/>
  <c r="A23" i="29" s="1"/>
  <c r="A24" i="29" s="1"/>
  <c r="A25" i="29" s="1"/>
  <c r="A26" i="29" s="1"/>
  <c r="A27" i="29" s="1"/>
  <c r="A28" i="29" s="1"/>
  <c r="A29" i="29" s="1"/>
  <c r="A30" i="29" s="1"/>
  <c r="A31" i="29" s="1"/>
  <c r="A32" i="29" s="1"/>
  <c r="A33" i="29" s="1"/>
  <c r="A34" i="29" s="1"/>
  <c r="A35" i="29" s="1"/>
  <c r="A36" i="29" s="1"/>
  <c r="A37" i="29" s="1"/>
  <c r="A38" i="29" s="1"/>
  <c r="A39" i="29" s="1"/>
  <c r="A40" i="29" s="1"/>
  <c r="A41" i="29" s="1"/>
  <c r="A42" i="29" s="1"/>
  <c r="A43" i="29" s="1"/>
  <c r="A44" i="29" s="1"/>
  <c r="A45" i="29" s="1"/>
  <c r="A46" i="29" s="1"/>
  <c r="A47" i="29" s="1"/>
  <c r="A48" i="29" s="1"/>
  <c r="A49" i="29" s="1"/>
  <c r="A50" i="29" s="1"/>
  <c r="A51" i="29" s="1"/>
  <c r="A52" i="29" s="1"/>
  <c r="A53" i="29" s="1"/>
  <c r="A54" i="29" s="1"/>
  <c r="A55" i="29" s="1"/>
  <c r="A56" i="29" s="1"/>
  <c r="A57" i="29" s="1"/>
  <c r="A58" i="29" s="1"/>
  <c r="A59" i="29" s="1"/>
  <c r="A60" i="29" s="1"/>
  <c r="A61" i="29" s="1"/>
  <c r="A62" i="29" s="1"/>
  <c r="A63" i="29" s="1"/>
  <c r="A64" i="29" s="1"/>
  <c r="A65" i="29" s="1"/>
  <c r="A66" i="29" s="1"/>
  <c r="A67" i="29" s="1"/>
  <c r="A68" i="29" s="1"/>
  <c r="A69" i="29" s="1"/>
  <c r="A70" i="29" s="1"/>
  <c r="A71" i="29" s="1"/>
  <c r="A72" i="29" s="1"/>
  <c r="A73" i="29" s="1"/>
  <c r="A74" i="29" s="1"/>
  <c r="A75" i="29" s="1"/>
  <c r="A76" i="29" s="1"/>
  <c r="A77" i="29" s="1"/>
  <c r="A78" i="29" s="1"/>
  <c r="A79" i="29" s="1"/>
  <c r="A80" i="29" s="1"/>
  <c r="A81" i="29" s="1"/>
  <c r="A82" i="29" s="1"/>
  <c r="A83" i="29" s="1"/>
  <c r="A84" i="29" s="1"/>
  <c r="A85" i="29" s="1"/>
  <c r="A86" i="29" s="1"/>
  <c r="A87" i="29" s="1"/>
  <c r="A88" i="29" s="1"/>
  <c r="A89" i="29" s="1"/>
  <c r="A90" i="29" s="1"/>
  <c r="A91" i="29" s="1"/>
  <c r="A92" i="29" s="1"/>
  <c r="A93" i="29" s="1"/>
  <c r="A94" i="29" s="1"/>
  <c r="A95" i="29" s="1"/>
  <c r="A96" i="29" s="1"/>
  <c r="A97" i="29" s="1"/>
  <c r="A98" i="29" s="1"/>
  <c r="A99" i="29" s="1"/>
  <c r="A100" i="29" s="1"/>
  <c r="A101" i="29" s="1"/>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A125" i="29" s="1"/>
  <c r="A126" i="29" s="1"/>
  <c r="A127" i="29" s="1"/>
  <c r="A128" i="29" s="1"/>
  <c r="A129" i="29" s="1"/>
  <c r="A130" i="29" s="1"/>
  <c r="A131" i="29" s="1"/>
  <c r="A132" i="29" s="1"/>
  <c r="A133" i="29" s="1"/>
  <c r="A134" i="29" s="1"/>
  <c r="I2" i="29"/>
  <c r="J2" i="29" s="1"/>
  <c r="I12" i="28"/>
  <c r="J12" i="28" s="1"/>
  <c r="I11" i="28"/>
  <c r="J11" i="28" s="1"/>
  <c r="I10" i="28"/>
  <c r="J10" i="28" s="1"/>
  <c r="I9" i="28"/>
  <c r="J9" i="28" s="1"/>
  <c r="I8" i="28"/>
  <c r="J8" i="28" s="1"/>
  <c r="I7" i="28"/>
  <c r="J7" i="28" s="1"/>
  <c r="I6" i="28"/>
  <c r="J6" i="28" s="1"/>
  <c r="I5" i="28"/>
  <c r="J5" i="28" s="1"/>
  <c r="I4" i="28"/>
  <c r="J4" i="28" s="1"/>
  <c r="I3" i="28"/>
  <c r="J3" i="28" s="1"/>
  <c r="A3" i="28"/>
  <c r="A4" i="28" s="1"/>
  <c r="A5" i="28" s="1"/>
  <c r="A6" i="28" s="1"/>
  <c r="A7" i="28" s="1"/>
  <c r="A8" i="28" s="1"/>
  <c r="A9" i="28" s="1"/>
  <c r="A10" i="28" s="1"/>
  <c r="A11" i="28" s="1"/>
  <c r="A12" i="28" s="1"/>
  <c r="I2" i="28"/>
  <c r="J2" i="28" s="1"/>
  <c r="I52" i="27"/>
  <c r="J52" i="27" s="1"/>
  <c r="I51" i="27"/>
  <c r="J51" i="27" s="1"/>
  <c r="I50" i="27"/>
  <c r="J50" i="27" s="1"/>
  <c r="I49" i="27"/>
  <c r="J49" i="27" s="1"/>
  <c r="I48" i="27"/>
  <c r="J48" i="27" s="1"/>
  <c r="I47" i="27"/>
  <c r="J47" i="27" s="1"/>
  <c r="I46" i="27"/>
  <c r="J46" i="27" s="1"/>
  <c r="I45" i="27"/>
  <c r="J45" i="27" s="1"/>
  <c r="I44" i="27"/>
  <c r="J44" i="27" s="1"/>
  <c r="I43" i="27"/>
  <c r="J43" i="27" s="1"/>
  <c r="I42" i="27"/>
  <c r="J42" i="27" s="1"/>
  <c r="I41" i="27"/>
  <c r="J41" i="27" s="1"/>
  <c r="I40" i="27"/>
  <c r="I39" i="27"/>
  <c r="I38" i="27"/>
  <c r="I37" i="27"/>
  <c r="I36" i="27"/>
  <c r="I35" i="27"/>
  <c r="I34" i="27"/>
  <c r="I33" i="27"/>
  <c r="I32" i="27"/>
  <c r="I31" i="27"/>
  <c r="I30" i="27"/>
  <c r="J30" i="27" s="1"/>
  <c r="I29" i="27"/>
  <c r="J29" i="27" s="1"/>
  <c r="I28" i="27"/>
  <c r="J28" i="27" s="1"/>
  <c r="I27" i="27"/>
  <c r="J27" i="27" s="1"/>
  <c r="I26" i="27"/>
  <c r="J26" i="27" s="1"/>
  <c r="I25" i="27"/>
  <c r="J25" i="27" s="1"/>
  <c r="I24" i="27"/>
  <c r="J24" i="27" s="1"/>
  <c r="I23" i="27"/>
  <c r="J23" i="27" s="1"/>
  <c r="I22" i="27"/>
  <c r="J22" i="27" s="1"/>
  <c r="I21" i="27"/>
  <c r="J21" i="27" s="1"/>
  <c r="I20" i="27"/>
  <c r="J20" i="27" s="1"/>
  <c r="I19" i="27"/>
  <c r="J19" i="27" s="1"/>
  <c r="I18" i="27"/>
  <c r="J18" i="27" s="1"/>
  <c r="I17" i="27"/>
  <c r="J17" i="27" s="1"/>
  <c r="I16" i="27"/>
  <c r="J16" i="27" s="1"/>
  <c r="I15" i="27"/>
  <c r="J15" i="27" s="1"/>
  <c r="I14" i="27"/>
  <c r="J14" i="27" s="1"/>
  <c r="I13" i="27"/>
  <c r="J13" i="27" s="1"/>
  <c r="I12" i="27"/>
  <c r="J12" i="27" s="1"/>
  <c r="I11" i="27"/>
  <c r="J11" i="27" s="1"/>
  <c r="I10" i="27"/>
  <c r="J10" i="27" s="1"/>
  <c r="I9" i="27"/>
  <c r="J9" i="27" s="1"/>
  <c r="I8" i="27"/>
  <c r="J8" i="27" s="1"/>
  <c r="I7" i="27"/>
  <c r="J7" i="27" s="1"/>
  <c r="I6" i="27"/>
  <c r="J6" i="27" s="1"/>
  <c r="I5" i="27"/>
  <c r="J5" i="27" s="1"/>
  <c r="I4" i="27"/>
  <c r="J4" i="27" s="1"/>
  <c r="I3" i="27"/>
  <c r="J3" i="27" s="1"/>
  <c r="A3" i="27"/>
  <c r="A4" i="27" s="1"/>
  <c r="A5" i="27" s="1"/>
  <c r="A6" i="27" s="1"/>
  <c r="A7" i="27" s="1"/>
  <c r="A8" i="27" s="1"/>
  <c r="A9" i="27" s="1"/>
  <c r="A10" i="27" s="1"/>
  <c r="A11" i="27" s="1"/>
  <c r="A12" i="27" s="1"/>
  <c r="A13" i="27" s="1"/>
  <c r="A14" i="27" s="1"/>
  <c r="A15" i="27" s="1"/>
  <c r="A16" i="27" s="1"/>
  <c r="A17" i="27" s="1"/>
  <c r="A18" i="27" s="1"/>
  <c r="A19" i="27" s="1"/>
  <c r="A20" i="27" s="1"/>
  <c r="A21" i="27" s="1"/>
  <c r="A22" i="27" s="1"/>
  <c r="A23" i="27" s="1"/>
  <c r="A24" i="27" s="1"/>
  <c r="A25" i="27" s="1"/>
  <c r="A26" i="27" s="1"/>
  <c r="A27" i="27" s="1"/>
  <c r="A28" i="27" s="1"/>
  <c r="A29" i="27" s="1"/>
  <c r="A30" i="27" s="1"/>
  <c r="A31" i="27" s="1"/>
  <c r="A32" i="27" s="1"/>
  <c r="A33" i="27" s="1"/>
  <c r="A34" i="27" s="1"/>
  <c r="A35" i="27" s="1"/>
  <c r="A36" i="27" s="1"/>
  <c r="A37" i="27" s="1"/>
  <c r="A38" i="27" s="1"/>
  <c r="A39" i="27" s="1"/>
  <c r="A40" i="27" s="1"/>
  <c r="A41" i="27" s="1"/>
  <c r="A42" i="27" s="1"/>
  <c r="A43" i="27" s="1"/>
  <c r="A44" i="27" s="1"/>
  <c r="A45" i="27" s="1"/>
  <c r="A46" i="27" s="1"/>
  <c r="A47" i="27" s="1"/>
  <c r="A48" i="27" s="1"/>
  <c r="A49" i="27" s="1"/>
  <c r="A50" i="27" s="1"/>
  <c r="A51" i="27" s="1"/>
  <c r="A52" i="27" s="1"/>
  <c r="I2" i="27"/>
  <c r="J2" i="27" s="1"/>
  <c r="I63" i="26"/>
  <c r="J63" i="26" s="1"/>
  <c r="I62" i="26"/>
  <c r="J62" i="26" s="1"/>
  <c r="I61" i="26"/>
  <c r="J61" i="26" s="1"/>
  <c r="I60" i="26"/>
  <c r="J60" i="26" s="1"/>
  <c r="I59" i="26"/>
  <c r="I58" i="26"/>
  <c r="J58" i="26" s="1"/>
  <c r="I57" i="26"/>
  <c r="J57" i="26" s="1"/>
  <c r="I56" i="26"/>
  <c r="I55" i="26"/>
  <c r="J55" i="26" s="1"/>
  <c r="I54" i="26"/>
  <c r="J54" i="26" s="1"/>
  <c r="I53" i="26"/>
  <c r="J53" i="26" s="1"/>
  <c r="I52" i="26"/>
  <c r="J52" i="26" s="1"/>
  <c r="I51" i="26"/>
  <c r="J51" i="26" s="1"/>
  <c r="I50" i="26"/>
  <c r="J50" i="26" s="1"/>
  <c r="I49" i="26"/>
  <c r="J49" i="26" s="1"/>
  <c r="I48" i="26"/>
  <c r="J48" i="26" s="1"/>
  <c r="I47" i="26"/>
  <c r="J47" i="26" s="1"/>
  <c r="I46" i="26"/>
  <c r="J46" i="26" s="1"/>
  <c r="I45" i="26"/>
  <c r="J45" i="26" s="1"/>
  <c r="I44" i="26"/>
  <c r="J44" i="26" s="1"/>
  <c r="I43" i="26"/>
  <c r="J43" i="26" s="1"/>
  <c r="I42" i="26"/>
  <c r="J42" i="26" s="1"/>
  <c r="I41" i="26"/>
  <c r="J41" i="26" s="1"/>
  <c r="I40" i="26"/>
  <c r="J40" i="26" s="1"/>
  <c r="I39" i="26"/>
  <c r="J39" i="26" s="1"/>
  <c r="I38" i="26"/>
  <c r="J38" i="26" s="1"/>
  <c r="I37" i="26"/>
  <c r="J37" i="26" s="1"/>
  <c r="I36" i="26"/>
  <c r="J36" i="26" s="1"/>
  <c r="I35" i="26"/>
  <c r="J35" i="26" s="1"/>
  <c r="I34" i="26"/>
  <c r="J34" i="26" s="1"/>
  <c r="I33" i="26"/>
  <c r="J33" i="26" s="1"/>
  <c r="I32" i="26"/>
  <c r="J32" i="26" s="1"/>
  <c r="I31" i="26"/>
  <c r="J31" i="26" s="1"/>
  <c r="I30" i="26"/>
  <c r="J30" i="26" s="1"/>
  <c r="I29" i="26"/>
  <c r="J29" i="26" s="1"/>
  <c r="I28" i="26"/>
  <c r="J28" i="26" s="1"/>
  <c r="I27" i="26"/>
  <c r="J27" i="26" s="1"/>
  <c r="I26" i="26"/>
  <c r="J26" i="26" s="1"/>
  <c r="I25" i="26"/>
  <c r="J25" i="26" s="1"/>
  <c r="I24" i="26"/>
  <c r="J24" i="26" s="1"/>
  <c r="I23" i="26"/>
  <c r="J23" i="26" s="1"/>
  <c r="I22" i="26"/>
  <c r="J22" i="26" s="1"/>
  <c r="I21" i="26"/>
  <c r="J21" i="26" s="1"/>
  <c r="I20" i="26"/>
  <c r="J20" i="26" s="1"/>
  <c r="I19" i="26"/>
  <c r="J19" i="26" s="1"/>
  <c r="I18" i="26"/>
  <c r="J18" i="26" s="1"/>
  <c r="I17" i="26"/>
  <c r="J17" i="26" s="1"/>
  <c r="I16" i="26"/>
  <c r="J16" i="26" s="1"/>
  <c r="I15" i="26"/>
  <c r="J15" i="26" s="1"/>
  <c r="I14" i="26"/>
  <c r="J14" i="26" s="1"/>
  <c r="I13" i="26"/>
  <c r="J13" i="26" s="1"/>
  <c r="I12" i="26"/>
  <c r="J12" i="26" s="1"/>
  <c r="I11" i="26"/>
  <c r="J11" i="26" s="1"/>
  <c r="I10" i="26"/>
  <c r="J10" i="26" s="1"/>
  <c r="I9" i="26"/>
  <c r="J9" i="26" s="1"/>
  <c r="I8" i="26"/>
  <c r="J8" i="26" s="1"/>
  <c r="I7" i="26"/>
  <c r="J7" i="26" s="1"/>
  <c r="I6" i="26"/>
  <c r="J6" i="26" s="1"/>
  <c r="I5" i="26"/>
  <c r="J5" i="26" s="1"/>
  <c r="I4" i="26"/>
  <c r="J4" i="26" s="1"/>
  <c r="I3" i="26"/>
  <c r="J3" i="26" s="1"/>
  <c r="A3" i="26"/>
  <c r="A4" i="26" s="1"/>
  <c r="A5" i="26" s="1"/>
  <c r="A6" i="26" s="1"/>
  <c r="A7" i="26" s="1"/>
  <c r="A8" i="26" s="1"/>
  <c r="A9" i="26" s="1"/>
  <c r="A10" i="26" s="1"/>
  <c r="A11" i="26" s="1"/>
  <c r="A12" i="26" s="1"/>
  <c r="A13" i="26" s="1"/>
  <c r="A14" i="26" s="1"/>
  <c r="A15" i="26" s="1"/>
  <c r="A16" i="26" s="1"/>
  <c r="A17" i="26" s="1"/>
  <c r="A18" i="26" s="1"/>
  <c r="A19" i="26" s="1"/>
  <c r="A20" i="26" s="1"/>
  <c r="A21" i="26" s="1"/>
  <c r="A22" i="26" s="1"/>
  <c r="A23" i="26" s="1"/>
  <c r="A24" i="26" s="1"/>
  <c r="A25" i="26" s="1"/>
  <c r="A26" i="26" s="1"/>
  <c r="A27" i="26" s="1"/>
  <c r="A28" i="26" s="1"/>
  <c r="A29" i="26" s="1"/>
  <c r="A30" i="26" s="1"/>
  <c r="A31" i="26" s="1"/>
  <c r="A32" i="26" s="1"/>
  <c r="A33" i="26" s="1"/>
  <c r="A34" i="26" s="1"/>
  <c r="A35" i="26" s="1"/>
  <c r="A36" i="26" s="1"/>
  <c r="A37" i="26" s="1"/>
  <c r="A38" i="26" s="1"/>
  <c r="A39" i="26" s="1"/>
  <c r="A40" i="26" s="1"/>
  <c r="A41" i="26" s="1"/>
  <c r="A42" i="26" s="1"/>
  <c r="A43" i="26" s="1"/>
  <c r="A44" i="26" s="1"/>
  <c r="A45" i="26" s="1"/>
  <c r="A46" i="26" s="1"/>
  <c r="A47" i="26" s="1"/>
  <c r="A48" i="26" s="1"/>
  <c r="A49" i="26" s="1"/>
  <c r="A50" i="26" s="1"/>
  <c r="A51" i="26" s="1"/>
  <c r="A52" i="26" s="1"/>
  <c r="A53" i="26" s="1"/>
  <c r="A54" i="26" s="1"/>
  <c r="A55" i="26" s="1"/>
  <c r="A56" i="26" s="1"/>
  <c r="A57" i="26" s="1"/>
  <c r="A58" i="26" s="1"/>
  <c r="A59" i="26" s="1"/>
  <c r="A60" i="26" s="1"/>
  <c r="A61" i="26" s="1"/>
  <c r="A62" i="26" s="1"/>
  <c r="A63" i="26" s="1"/>
  <c r="I2" i="26"/>
  <c r="J2" i="26" s="1"/>
  <c r="I35" i="25"/>
  <c r="J35" i="25" s="1"/>
  <c r="I34" i="25"/>
  <c r="J34" i="25" s="1"/>
  <c r="I33" i="25"/>
  <c r="J33" i="25" s="1"/>
  <c r="I32" i="25"/>
  <c r="J32" i="25" s="1"/>
  <c r="I31" i="25"/>
  <c r="I30" i="25"/>
  <c r="J30" i="25" s="1"/>
  <c r="I29" i="25"/>
  <c r="J29" i="25" s="1"/>
  <c r="I28" i="25"/>
  <c r="J28" i="25" s="1"/>
  <c r="I27" i="25"/>
  <c r="J27" i="25" s="1"/>
  <c r="I26" i="25"/>
  <c r="J26" i="25" s="1"/>
  <c r="I25" i="25"/>
  <c r="J25" i="25" s="1"/>
  <c r="I24" i="25"/>
  <c r="J24" i="25" s="1"/>
  <c r="I23" i="25"/>
  <c r="J23" i="25" s="1"/>
  <c r="I22" i="25"/>
  <c r="J22" i="25" s="1"/>
  <c r="I21" i="25"/>
  <c r="J21" i="25" s="1"/>
  <c r="I20" i="25"/>
  <c r="J20" i="25" s="1"/>
  <c r="I19" i="25"/>
  <c r="J19" i="25" s="1"/>
  <c r="I18" i="25"/>
  <c r="J18" i="25" s="1"/>
  <c r="I17" i="25"/>
  <c r="I16" i="25"/>
  <c r="J16" i="25" s="1"/>
  <c r="I15" i="25"/>
  <c r="J15" i="25" s="1"/>
  <c r="I14" i="25"/>
  <c r="J14" i="25" s="1"/>
  <c r="I13" i="25"/>
  <c r="J13" i="25" s="1"/>
  <c r="I12" i="25"/>
  <c r="J12" i="25" s="1"/>
  <c r="I11" i="25"/>
  <c r="J11" i="25" s="1"/>
  <c r="I10" i="25"/>
  <c r="J10" i="25" s="1"/>
  <c r="I9" i="25"/>
  <c r="J9" i="25" s="1"/>
  <c r="I8" i="25"/>
  <c r="J8" i="25" s="1"/>
  <c r="I7" i="25"/>
  <c r="J7" i="25" s="1"/>
  <c r="I6" i="25"/>
  <c r="J6" i="25" s="1"/>
  <c r="I5" i="25"/>
  <c r="J5" i="25" s="1"/>
  <c r="I4" i="25"/>
  <c r="J4" i="25" s="1"/>
  <c r="I3" i="25"/>
  <c r="J3" i="25" s="1"/>
  <c r="A3" i="25"/>
  <c r="A4" i="25" s="1"/>
  <c r="A5" i="25" s="1"/>
  <c r="A6" i="25" s="1"/>
  <c r="A7" i="25" s="1"/>
  <c r="A8" i="25" s="1"/>
  <c r="A9" i="25" s="1"/>
  <c r="A10" i="25" s="1"/>
  <c r="A11" i="25" s="1"/>
  <c r="A12" i="25" s="1"/>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I2" i="25"/>
  <c r="J2" i="25" s="1"/>
  <c r="I82" i="24"/>
  <c r="J82" i="24" s="1"/>
  <c r="I81" i="24"/>
  <c r="J81" i="24" s="1"/>
  <c r="I80" i="24"/>
  <c r="J80" i="24" s="1"/>
  <c r="I79" i="24"/>
  <c r="J79" i="24" s="1"/>
  <c r="I78" i="24"/>
  <c r="J78" i="24" s="1"/>
  <c r="I77" i="24"/>
  <c r="J77" i="24" s="1"/>
  <c r="I76" i="24"/>
  <c r="J76" i="24" s="1"/>
  <c r="I75" i="24"/>
  <c r="J75" i="24" s="1"/>
  <c r="I74" i="24"/>
  <c r="J74" i="24" s="1"/>
  <c r="I73" i="24"/>
  <c r="J73" i="24" s="1"/>
  <c r="I72" i="24"/>
  <c r="J72" i="24" s="1"/>
  <c r="I71" i="24"/>
  <c r="J71" i="24" s="1"/>
  <c r="I70" i="24"/>
  <c r="J70" i="24" s="1"/>
  <c r="I69" i="24"/>
  <c r="J69" i="24" s="1"/>
  <c r="I68" i="24"/>
  <c r="J68" i="24" s="1"/>
  <c r="I67" i="24"/>
  <c r="J67" i="24" s="1"/>
  <c r="I66" i="24"/>
  <c r="J66" i="24" s="1"/>
  <c r="I65" i="24"/>
  <c r="J65" i="24" s="1"/>
  <c r="I64" i="24"/>
  <c r="J64" i="24" s="1"/>
  <c r="I63" i="24"/>
  <c r="J63" i="24" s="1"/>
  <c r="I62" i="24"/>
  <c r="J62" i="24" s="1"/>
  <c r="I61" i="24"/>
  <c r="J61" i="24" s="1"/>
  <c r="I60" i="24"/>
  <c r="I59" i="24"/>
  <c r="I58" i="24"/>
  <c r="I57" i="24"/>
  <c r="I56" i="24"/>
  <c r="I55" i="24"/>
  <c r="I54" i="24"/>
  <c r="I53" i="24"/>
  <c r="I52" i="24"/>
  <c r="I51" i="24"/>
  <c r="I50" i="24"/>
  <c r="J50" i="24" s="1"/>
  <c r="I49" i="24"/>
  <c r="J49" i="24" s="1"/>
  <c r="I48" i="24"/>
  <c r="J48" i="24" s="1"/>
  <c r="I47" i="24"/>
  <c r="J47" i="24" s="1"/>
  <c r="I46" i="24"/>
  <c r="J46" i="24" s="1"/>
  <c r="I45" i="24"/>
  <c r="J45" i="24" s="1"/>
  <c r="I44" i="24"/>
  <c r="J44" i="24" s="1"/>
  <c r="I43" i="24"/>
  <c r="J43" i="24" s="1"/>
  <c r="I42" i="24"/>
  <c r="J42" i="24" s="1"/>
  <c r="I41" i="24"/>
  <c r="J41" i="24" s="1"/>
  <c r="I40" i="24"/>
  <c r="J40" i="24" s="1"/>
  <c r="I39" i="24"/>
  <c r="J39" i="24" s="1"/>
  <c r="I38" i="24"/>
  <c r="J38" i="24" s="1"/>
  <c r="I37" i="24"/>
  <c r="J37" i="24" s="1"/>
  <c r="I36" i="24"/>
  <c r="J36" i="24" s="1"/>
  <c r="I35" i="24"/>
  <c r="J35" i="24" s="1"/>
  <c r="I34" i="24"/>
  <c r="J34" i="24" s="1"/>
  <c r="I33" i="24"/>
  <c r="J33" i="24" s="1"/>
  <c r="I32" i="24"/>
  <c r="J32" i="24" s="1"/>
  <c r="I31" i="24"/>
  <c r="J31" i="24" s="1"/>
  <c r="I30" i="24"/>
  <c r="I29" i="24"/>
  <c r="I28" i="24"/>
  <c r="I27" i="24"/>
  <c r="I26" i="24"/>
  <c r="I25" i="24"/>
  <c r="I24" i="24"/>
  <c r="I23" i="24"/>
  <c r="I22" i="24"/>
  <c r="I21" i="24"/>
  <c r="I20" i="24"/>
  <c r="J20" i="24" s="1"/>
  <c r="I19" i="24"/>
  <c r="J19" i="24" s="1"/>
  <c r="I18" i="24"/>
  <c r="J18" i="24" s="1"/>
  <c r="I17" i="24"/>
  <c r="J17" i="24" s="1"/>
  <c r="I16" i="24"/>
  <c r="J16" i="24" s="1"/>
  <c r="I15" i="24"/>
  <c r="J15" i="24" s="1"/>
  <c r="I14" i="24"/>
  <c r="J14" i="24" s="1"/>
  <c r="I13" i="24"/>
  <c r="J13" i="24" s="1"/>
  <c r="I12" i="24"/>
  <c r="J12" i="24" s="1"/>
  <c r="I11" i="24"/>
  <c r="J11" i="24" s="1"/>
  <c r="I10" i="24"/>
  <c r="J10" i="24" s="1"/>
  <c r="I9" i="24"/>
  <c r="J9" i="24" s="1"/>
  <c r="I8" i="24"/>
  <c r="J8" i="24" s="1"/>
  <c r="I7" i="24"/>
  <c r="J7" i="24" s="1"/>
  <c r="I6" i="24"/>
  <c r="J6" i="24" s="1"/>
  <c r="I5" i="24"/>
  <c r="J5" i="24" s="1"/>
  <c r="I4" i="24"/>
  <c r="J4" i="24" s="1"/>
  <c r="I3" i="24"/>
  <c r="J3" i="24" s="1"/>
  <c r="A3" i="24"/>
  <c r="A4" i="24" s="1"/>
  <c r="A5" i="24" s="1"/>
  <c r="A6" i="24" s="1"/>
  <c r="A7" i="24" s="1"/>
  <c r="A8" i="24" s="1"/>
  <c r="A9" i="24" s="1"/>
  <c r="A10" i="24" s="1"/>
  <c r="A11" i="24" s="1"/>
  <c r="A12" i="24" s="1"/>
  <c r="A13" i="24" s="1"/>
  <c r="A14" i="24" s="1"/>
  <c r="A15" i="24" s="1"/>
  <c r="A16" i="24" s="1"/>
  <c r="A17" i="24" s="1"/>
  <c r="A18" i="24" s="1"/>
  <c r="A19" i="24" s="1"/>
  <c r="A20" i="24" s="1"/>
  <c r="A21" i="24" s="1"/>
  <c r="A22" i="24" s="1"/>
  <c r="A23" i="24" s="1"/>
  <c r="A24" i="24" s="1"/>
  <c r="A25" i="24" s="1"/>
  <c r="A26" i="24" s="1"/>
  <c r="A27" i="24" s="1"/>
  <c r="A28" i="24" s="1"/>
  <c r="A29" i="24" s="1"/>
  <c r="A30" i="24" s="1"/>
  <c r="A31" i="24" s="1"/>
  <c r="A32" i="24" s="1"/>
  <c r="A33" i="24" s="1"/>
  <c r="A34" i="24" s="1"/>
  <c r="A35" i="24" s="1"/>
  <c r="A36" i="24" s="1"/>
  <c r="A37" i="24" s="1"/>
  <c r="A38" i="24" s="1"/>
  <c r="A39" i="24" s="1"/>
  <c r="A40" i="24" s="1"/>
  <c r="A41" i="24" s="1"/>
  <c r="A42" i="24" s="1"/>
  <c r="A43" i="24" s="1"/>
  <c r="A44" i="24" s="1"/>
  <c r="A45" i="24" s="1"/>
  <c r="A46" i="24" s="1"/>
  <c r="A47" i="24" s="1"/>
  <c r="A48" i="24" s="1"/>
  <c r="A49" i="24" s="1"/>
  <c r="A50" i="24" s="1"/>
  <c r="A51" i="24" s="1"/>
  <c r="A52" i="24" s="1"/>
  <c r="I2" i="24"/>
  <c r="J2" i="24" s="1"/>
  <c r="I54" i="23"/>
  <c r="J54" i="23" s="1"/>
  <c r="I53" i="23"/>
  <c r="J53" i="23" s="1"/>
  <c r="I52" i="23"/>
  <c r="J52" i="23" s="1"/>
  <c r="I51" i="23"/>
  <c r="J51" i="23" s="1"/>
  <c r="I50" i="23"/>
  <c r="J50" i="23" s="1"/>
  <c r="I49" i="23"/>
  <c r="J49" i="23" s="1"/>
  <c r="I48" i="23"/>
  <c r="J48" i="23" s="1"/>
  <c r="I47" i="23"/>
  <c r="J47" i="23" s="1"/>
  <c r="I46" i="23"/>
  <c r="J46" i="23" s="1"/>
  <c r="I45" i="23"/>
  <c r="J45" i="23" s="1"/>
  <c r="I44" i="23"/>
  <c r="J44" i="23" s="1"/>
  <c r="I43" i="23"/>
  <c r="J43" i="23" s="1"/>
  <c r="I42" i="23"/>
  <c r="J42" i="23" s="1"/>
  <c r="I41" i="23"/>
  <c r="I40" i="23"/>
  <c r="I39" i="23"/>
  <c r="I38" i="23"/>
  <c r="I37" i="23"/>
  <c r="I36" i="23"/>
  <c r="I35" i="23"/>
  <c r="I34" i="23"/>
  <c r="I33" i="23"/>
  <c r="I32" i="23"/>
  <c r="I31" i="23"/>
  <c r="J31" i="23" s="1"/>
  <c r="I30" i="23"/>
  <c r="J30" i="23" s="1"/>
  <c r="I29" i="23"/>
  <c r="J29" i="23" s="1"/>
  <c r="I28" i="23"/>
  <c r="J28" i="23" s="1"/>
  <c r="I27" i="23"/>
  <c r="J27" i="23" s="1"/>
  <c r="I26" i="23"/>
  <c r="J26" i="23" s="1"/>
  <c r="I25" i="23"/>
  <c r="J25" i="23" s="1"/>
  <c r="I24" i="23"/>
  <c r="J24" i="23" s="1"/>
  <c r="I23" i="23"/>
  <c r="J23" i="23" s="1"/>
  <c r="I22" i="23"/>
  <c r="J22" i="23" s="1"/>
  <c r="I21" i="23"/>
  <c r="I20" i="23"/>
  <c r="I19" i="23"/>
  <c r="I18" i="23"/>
  <c r="I17" i="23"/>
  <c r="I16" i="23"/>
  <c r="I15" i="23"/>
  <c r="I14" i="23"/>
  <c r="I13" i="23"/>
  <c r="I12" i="23"/>
  <c r="I11" i="23"/>
  <c r="J11" i="23" s="1"/>
  <c r="I10" i="23"/>
  <c r="J10" i="23" s="1"/>
  <c r="I9" i="23"/>
  <c r="I8" i="23"/>
  <c r="J8" i="23" s="1"/>
  <c r="I7" i="23"/>
  <c r="J7" i="23" s="1"/>
  <c r="I6" i="23"/>
  <c r="J6" i="23" s="1"/>
  <c r="I5" i="23"/>
  <c r="J5" i="23" s="1"/>
  <c r="I4" i="23"/>
  <c r="J4" i="23" s="1"/>
  <c r="I3" i="23"/>
  <c r="J3" i="23" s="1"/>
  <c r="A3" i="23"/>
  <c r="A4" i="23" s="1"/>
  <c r="A5" i="23" s="1"/>
  <c r="A6" i="23" s="1"/>
  <c r="A7" i="23" s="1"/>
  <c r="A8" i="23" s="1"/>
  <c r="A9" i="23" s="1"/>
  <c r="A10" i="23" s="1"/>
  <c r="A11" i="23" s="1"/>
  <c r="A12" i="23" s="1"/>
  <c r="A13" i="23" s="1"/>
  <c r="A14" i="23" s="1"/>
  <c r="A15" i="23" s="1"/>
  <c r="A16" i="23" s="1"/>
  <c r="A17" i="23" s="1"/>
  <c r="A18" i="23" s="1"/>
  <c r="A19" i="23" s="1"/>
  <c r="A20" i="23" s="1"/>
  <c r="A21" i="23" s="1"/>
  <c r="A22" i="23" s="1"/>
  <c r="A23" i="23" s="1"/>
  <c r="A24" i="23" s="1"/>
  <c r="A25" i="23" s="1"/>
  <c r="A26" i="23" s="1"/>
  <c r="A27" i="23" s="1"/>
  <c r="A28" i="23" s="1"/>
  <c r="A29" i="23" s="1"/>
  <c r="A30" i="23" s="1"/>
  <c r="A31" i="23" s="1"/>
  <c r="A32" i="23" s="1"/>
  <c r="A33" i="23" s="1"/>
  <c r="A34" i="23" s="1"/>
  <c r="A35" i="23" s="1"/>
  <c r="A36" i="23" s="1"/>
  <c r="A37" i="23" s="1"/>
  <c r="A38" i="23" s="1"/>
  <c r="A39" i="23" s="1"/>
  <c r="A40" i="23" s="1"/>
  <c r="A41" i="23" s="1"/>
  <c r="A42" i="23" s="1"/>
  <c r="A43" i="23" s="1"/>
  <c r="A44" i="23" s="1"/>
  <c r="A45" i="23" s="1"/>
  <c r="A46" i="23" s="1"/>
  <c r="A47" i="23" s="1"/>
  <c r="A48" i="23" s="1"/>
  <c r="A49" i="23" s="1"/>
  <c r="A50" i="23" s="1"/>
  <c r="A51" i="23" s="1"/>
  <c r="A52" i="23" s="1"/>
  <c r="I2" i="23"/>
  <c r="J2" i="23" s="1"/>
  <c r="I79" i="22"/>
  <c r="J79" i="22" s="1"/>
  <c r="I78" i="22"/>
  <c r="I77" i="22"/>
  <c r="J77" i="22" s="1"/>
  <c r="I75" i="22"/>
  <c r="J75" i="22" s="1"/>
  <c r="I74" i="22"/>
  <c r="J74" i="22" s="1"/>
  <c r="I73" i="22"/>
  <c r="J73" i="22" s="1"/>
  <c r="I72" i="22"/>
  <c r="J72" i="22" s="1"/>
  <c r="I71" i="22"/>
  <c r="I70" i="22"/>
  <c r="J70" i="22" s="1"/>
  <c r="I69" i="22"/>
  <c r="I68" i="22"/>
  <c r="J68" i="22" s="1"/>
  <c r="I67" i="22"/>
  <c r="J67" i="22" s="1"/>
  <c r="I66" i="22"/>
  <c r="J66" i="22" s="1"/>
  <c r="I65" i="22"/>
  <c r="J65" i="22" s="1"/>
  <c r="I64" i="22"/>
  <c r="J64" i="22" s="1"/>
  <c r="I63" i="22"/>
  <c r="J63" i="22" s="1"/>
  <c r="I62" i="22"/>
  <c r="J62" i="22" s="1"/>
  <c r="I61" i="22"/>
  <c r="J61" i="22" s="1"/>
  <c r="I60" i="22"/>
  <c r="J60" i="22" s="1"/>
  <c r="I59" i="22"/>
  <c r="I58" i="22"/>
  <c r="J58" i="22" s="1"/>
  <c r="I57" i="22"/>
  <c r="J57" i="22" s="1"/>
  <c r="I56" i="22"/>
  <c r="J56" i="22" s="1"/>
  <c r="I55" i="22"/>
  <c r="J55" i="22" s="1"/>
  <c r="I54" i="22"/>
  <c r="J54" i="22" s="1"/>
  <c r="I53" i="22"/>
  <c r="J53" i="22" s="1"/>
  <c r="I52" i="22"/>
  <c r="J52" i="22" s="1"/>
  <c r="I51" i="22"/>
  <c r="J51" i="22" s="1"/>
  <c r="I50" i="22"/>
  <c r="J50" i="22" s="1"/>
  <c r="I49" i="22"/>
  <c r="J49" i="22" s="1"/>
  <c r="I48" i="22"/>
  <c r="J48" i="22" s="1"/>
  <c r="I47" i="22"/>
  <c r="J47" i="22" s="1"/>
  <c r="I46" i="22"/>
  <c r="J46" i="22" s="1"/>
  <c r="I45" i="22"/>
  <c r="I44" i="22"/>
  <c r="J44" i="22" s="1"/>
  <c r="I43" i="22"/>
  <c r="I42" i="22"/>
  <c r="J42" i="22" s="1"/>
  <c r="I41" i="22"/>
  <c r="I40" i="22"/>
  <c r="J40" i="22" s="1"/>
  <c r="I39" i="22"/>
  <c r="I38" i="22"/>
  <c r="J38" i="22" s="1"/>
  <c r="I37" i="22"/>
  <c r="I36" i="22"/>
  <c r="J36" i="22" s="1"/>
  <c r="I35" i="22"/>
  <c r="I34" i="22"/>
  <c r="J34" i="22" s="1"/>
  <c r="I33" i="22"/>
  <c r="I32" i="22"/>
  <c r="J32" i="22" s="1"/>
  <c r="I31" i="22"/>
  <c r="I30" i="22"/>
  <c r="J30" i="22" s="1"/>
  <c r="I29" i="22"/>
  <c r="J29" i="22" s="1"/>
  <c r="I28" i="22"/>
  <c r="I27" i="22"/>
  <c r="J27" i="22" s="1"/>
  <c r="I26" i="22"/>
  <c r="I25" i="22"/>
  <c r="J25" i="22" s="1"/>
  <c r="I24" i="22"/>
  <c r="I23" i="22"/>
  <c r="J23" i="22" s="1"/>
  <c r="I22" i="22"/>
  <c r="I21" i="22"/>
  <c r="J21" i="22" s="1"/>
  <c r="I20" i="22"/>
  <c r="I19" i="22"/>
  <c r="J19" i="22" s="1"/>
  <c r="I18" i="22"/>
  <c r="I17" i="22"/>
  <c r="J17" i="22" s="1"/>
  <c r="I16" i="22"/>
  <c r="I15" i="22"/>
  <c r="J15" i="22" s="1"/>
  <c r="I14" i="22"/>
  <c r="I13" i="22"/>
  <c r="J13" i="22" s="1"/>
  <c r="I12" i="22"/>
  <c r="J12" i="22" s="1"/>
  <c r="I11" i="22"/>
  <c r="J11" i="22" s="1"/>
  <c r="I10" i="22"/>
  <c r="J10" i="22" s="1"/>
  <c r="I9" i="22"/>
  <c r="J9" i="22" s="1"/>
  <c r="I8" i="22"/>
  <c r="J8" i="22" s="1"/>
  <c r="I7" i="22"/>
  <c r="J7" i="22" s="1"/>
  <c r="I6" i="22"/>
  <c r="J6" i="22" s="1"/>
  <c r="I5" i="22"/>
  <c r="J5" i="22" s="1"/>
  <c r="I4" i="22"/>
  <c r="J4" i="22" s="1"/>
  <c r="I3" i="22"/>
  <c r="J3" i="22" s="1"/>
  <c r="A3" i="22"/>
  <c r="A4" i="22" s="1"/>
  <c r="A5" i="22" s="1"/>
  <c r="A6" i="22" s="1"/>
  <c r="A7" i="22" s="1"/>
  <c r="A8" i="22" s="1"/>
  <c r="A9" i="22" s="1"/>
  <c r="A10" i="22" s="1"/>
  <c r="A11" i="22" s="1"/>
  <c r="A12" i="22" s="1"/>
  <c r="A13" i="22" s="1"/>
  <c r="A14" i="22" s="1"/>
  <c r="A15" i="22" s="1"/>
  <c r="A16" i="22" s="1"/>
  <c r="A17" i="22" s="1"/>
  <c r="A18" i="22" s="1"/>
  <c r="A19" i="22" s="1"/>
  <c r="A20" i="22" s="1"/>
  <c r="A21" i="22" s="1"/>
  <c r="A22" i="22" s="1"/>
  <c r="A23" i="22" s="1"/>
  <c r="A24" i="22" s="1"/>
  <c r="A25" i="22" s="1"/>
  <c r="A26" i="22" s="1"/>
  <c r="A27" i="22" s="1"/>
  <c r="A28" i="22" s="1"/>
  <c r="A29" i="22" s="1"/>
  <c r="A30" i="22" s="1"/>
  <c r="A31" i="22" s="1"/>
  <c r="A32" i="22" s="1"/>
  <c r="A33" i="22" s="1"/>
  <c r="A34" i="22" s="1"/>
  <c r="A35" i="22" s="1"/>
  <c r="A36" i="22" s="1"/>
  <c r="A37" i="22" s="1"/>
  <c r="A38" i="22" s="1"/>
  <c r="A39" i="22" s="1"/>
  <c r="A40" i="22" s="1"/>
  <c r="A41" i="22" s="1"/>
  <c r="A42" i="22" s="1"/>
  <c r="A43" i="22" s="1"/>
  <c r="A44" i="22" s="1"/>
  <c r="A45" i="22" s="1"/>
  <c r="A46" i="22" s="1"/>
  <c r="A47" i="22" s="1"/>
  <c r="A48" i="22" s="1"/>
  <c r="A49" i="22" s="1"/>
  <c r="A50" i="22" s="1"/>
  <c r="A51" i="22" s="1"/>
  <c r="A52" i="22" s="1"/>
  <c r="A53" i="22" s="1"/>
  <c r="A54" i="22" s="1"/>
  <c r="A55" i="22" s="1"/>
  <c r="A56" i="22" s="1"/>
  <c r="A57" i="22" s="1"/>
  <c r="A58" i="22" s="1"/>
  <c r="A59" i="22" s="1"/>
  <c r="A60" i="22" s="1"/>
  <c r="A61" i="22" s="1"/>
  <c r="A62" i="22" s="1"/>
  <c r="A63" i="22" s="1"/>
  <c r="A64" i="22" s="1"/>
  <c r="A65" i="22" s="1"/>
  <c r="A66" i="22" s="1"/>
  <c r="A67" i="22" s="1"/>
  <c r="A68" i="22" s="1"/>
  <c r="A69" i="22" s="1"/>
  <c r="A70" i="22" s="1"/>
  <c r="A71" i="22" s="1"/>
  <c r="A72" i="22" s="1"/>
  <c r="I2" i="22"/>
  <c r="J2" i="22" s="1"/>
  <c r="I112" i="21"/>
  <c r="J112" i="21" s="1"/>
  <c r="I111" i="21"/>
  <c r="J111" i="21" s="1"/>
  <c r="I110" i="21"/>
  <c r="J110" i="21" s="1"/>
  <c r="I109" i="21"/>
  <c r="J109" i="21" s="1"/>
  <c r="I108" i="21"/>
  <c r="J108" i="21" s="1"/>
  <c r="I107" i="21"/>
  <c r="J107" i="21" s="1"/>
  <c r="I106" i="21"/>
  <c r="I105" i="21"/>
  <c r="J105" i="21" s="1"/>
  <c r="I104" i="21"/>
  <c r="I103" i="21"/>
  <c r="J103" i="21" s="1"/>
  <c r="I102" i="21"/>
  <c r="I101" i="21"/>
  <c r="J101" i="21" s="1"/>
  <c r="I100" i="21"/>
  <c r="I99" i="21"/>
  <c r="J99" i="21" s="1"/>
  <c r="I98" i="21"/>
  <c r="I97" i="21"/>
  <c r="J97" i="21" s="1"/>
  <c r="I96" i="21"/>
  <c r="I95" i="21"/>
  <c r="J95" i="21" s="1"/>
  <c r="I94" i="21"/>
  <c r="I93" i="21"/>
  <c r="J93" i="21" s="1"/>
  <c r="I92" i="21"/>
  <c r="J92" i="21" s="1"/>
  <c r="I91" i="21"/>
  <c r="J91" i="21" s="1"/>
  <c r="I90" i="21"/>
  <c r="I89" i="21"/>
  <c r="J89" i="21" s="1"/>
  <c r="I88" i="21"/>
  <c r="J88" i="21" s="1"/>
  <c r="I87" i="21"/>
  <c r="J87" i="21" s="1"/>
  <c r="I86" i="21"/>
  <c r="J86" i="21" s="1"/>
  <c r="I85" i="21"/>
  <c r="J85" i="21" s="1"/>
  <c r="I84" i="21"/>
  <c r="J84" i="21" s="1"/>
  <c r="I83" i="21"/>
  <c r="I82" i="21"/>
  <c r="J82" i="21" s="1"/>
  <c r="I81" i="21"/>
  <c r="J81" i="21" s="1"/>
  <c r="I80" i="21"/>
  <c r="I79" i="21"/>
  <c r="J79" i="21" s="1"/>
  <c r="I78" i="21"/>
  <c r="J78" i="21" s="1"/>
  <c r="I77" i="21"/>
  <c r="I76" i="21"/>
  <c r="J76" i="21" s="1"/>
  <c r="I75" i="21"/>
  <c r="I74" i="21"/>
  <c r="J74" i="21" s="1"/>
  <c r="I73" i="21"/>
  <c r="J73" i="21" s="1"/>
  <c r="I72" i="21"/>
  <c r="I71" i="21"/>
  <c r="J71" i="21" s="1"/>
  <c r="I70" i="21"/>
  <c r="I69" i="21"/>
  <c r="J69" i="21" s="1"/>
  <c r="I68" i="21"/>
  <c r="I67" i="21"/>
  <c r="J67" i="21" s="1"/>
  <c r="I66" i="21"/>
  <c r="I65" i="21"/>
  <c r="J65" i="21" s="1"/>
  <c r="I64" i="21"/>
  <c r="I63" i="21"/>
  <c r="J63" i="21" s="1"/>
  <c r="I62" i="21"/>
  <c r="J62" i="21" s="1"/>
  <c r="I61" i="21"/>
  <c r="I60" i="21"/>
  <c r="J60" i="21" s="1"/>
  <c r="I59" i="21"/>
  <c r="I58" i="21"/>
  <c r="J58" i="21" s="1"/>
  <c r="I57" i="21"/>
  <c r="I56" i="21"/>
  <c r="J56" i="21" s="1"/>
  <c r="I55" i="21"/>
  <c r="I54" i="21"/>
  <c r="J54" i="21" s="1"/>
  <c r="I53" i="21"/>
  <c r="I52" i="21"/>
  <c r="J52" i="21" s="1"/>
  <c r="I51" i="21"/>
  <c r="I50" i="21"/>
  <c r="J50" i="21" s="1"/>
  <c r="I49" i="21"/>
  <c r="I48" i="21"/>
  <c r="J48" i="21" s="1"/>
  <c r="I47" i="21"/>
  <c r="I46" i="21"/>
  <c r="J46" i="21" s="1"/>
  <c r="I45" i="21"/>
  <c r="J45" i="21" s="1"/>
  <c r="I44" i="21"/>
  <c r="J44" i="21" s="1"/>
  <c r="I43" i="21"/>
  <c r="J43" i="21" s="1"/>
  <c r="I42" i="21"/>
  <c r="I41" i="21"/>
  <c r="J41" i="21" s="1"/>
  <c r="I40" i="21"/>
  <c r="I39" i="21"/>
  <c r="J39" i="21" s="1"/>
  <c r="I38" i="21"/>
  <c r="I37" i="21"/>
  <c r="J37" i="21" s="1"/>
  <c r="I36" i="21"/>
  <c r="I35" i="21"/>
  <c r="J35" i="21" s="1"/>
  <c r="I34" i="21"/>
  <c r="I33" i="21"/>
  <c r="J33" i="21" s="1"/>
  <c r="I32" i="21"/>
  <c r="I31" i="21"/>
  <c r="J31" i="21" s="1"/>
  <c r="I30" i="21"/>
  <c r="I29" i="21"/>
  <c r="J29" i="21" s="1"/>
  <c r="I28" i="21"/>
  <c r="I27" i="21"/>
  <c r="J27" i="21" s="1"/>
  <c r="I26" i="21"/>
  <c r="J26" i="21" s="1"/>
  <c r="I25" i="21"/>
  <c r="J25" i="21" s="1"/>
  <c r="I24" i="21"/>
  <c r="J24" i="21" s="1"/>
  <c r="I23" i="21"/>
  <c r="J23" i="21" s="1"/>
  <c r="I22" i="21"/>
  <c r="J22" i="21" s="1"/>
  <c r="I21" i="21"/>
  <c r="J21" i="21" s="1"/>
  <c r="I20" i="21"/>
  <c r="J20" i="21" s="1"/>
  <c r="I19" i="21"/>
  <c r="J19" i="21" s="1"/>
  <c r="I18" i="21"/>
  <c r="J18" i="21" s="1"/>
  <c r="I17" i="21"/>
  <c r="J17" i="21" s="1"/>
  <c r="I16" i="21"/>
  <c r="J16" i="21" s="1"/>
  <c r="I15" i="21"/>
  <c r="J15" i="21" s="1"/>
  <c r="I14" i="21"/>
  <c r="I13" i="21"/>
  <c r="J13" i="21" s="1"/>
  <c r="I12" i="21"/>
  <c r="I11" i="21"/>
  <c r="J11" i="21" s="1"/>
  <c r="I10" i="21"/>
  <c r="J10" i="21" s="1"/>
  <c r="I9" i="21"/>
  <c r="J9" i="21" s="1"/>
  <c r="I8" i="21"/>
  <c r="J8" i="21" s="1"/>
  <c r="I7" i="21"/>
  <c r="J7" i="21" s="1"/>
  <c r="I6" i="21"/>
  <c r="J6" i="21" s="1"/>
  <c r="I5" i="21"/>
  <c r="J5" i="21" s="1"/>
  <c r="I4" i="21"/>
  <c r="J4" i="21" s="1"/>
  <c r="I3" i="21"/>
  <c r="J3" i="21" s="1"/>
  <c r="A3" i="21"/>
  <c r="A4" i="21" s="1"/>
  <c r="A5" i="21" s="1"/>
  <c r="A6" i="21" s="1"/>
  <c r="A7" i="21" s="1"/>
  <c r="A8" i="21" s="1"/>
  <c r="A9" i="21" s="1"/>
  <c r="A10" i="21" s="1"/>
  <c r="A11" i="21" s="1"/>
  <c r="A12" i="21" s="1"/>
  <c r="A13" i="21" s="1"/>
  <c r="A14" i="21" s="1"/>
  <c r="A15" i="21" s="1"/>
  <c r="A16" i="21" s="1"/>
  <c r="A17" i="21" s="1"/>
  <c r="A18" i="21" s="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1" i="21" s="1"/>
  <c r="A92" i="21" s="1"/>
  <c r="A93" i="21" s="1"/>
  <c r="A94" i="21" s="1"/>
  <c r="A95" i="21" s="1"/>
  <c r="A96" i="21" s="1"/>
  <c r="A97" i="21" s="1"/>
  <c r="A98" i="21" s="1"/>
  <c r="A99" i="21" s="1"/>
  <c r="A100" i="21" s="1"/>
  <c r="A101" i="21" s="1"/>
  <c r="A102" i="21" s="1"/>
  <c r="A103" i="21" s="1"/>
  <c r="A104" i="21" s="1"/>
  <c r="A105" i="21" s="1"/>
  <c r="A106" i="21" s="1"/>
  <c r="A107" i="21" s="1"/>
  <c r="A108" i="21" s="1"/>
  <c r="A109" i="21" s="1"/>
  <c r="A110" i="21" s="1"/>
  <c r="A111" i="21" s="1"/>
  <c r="A112" i="21" s="1"/>
  <c r="A114" i="21" s="1"/>
  <c r="A115" i="21" s="1"/>
  <c r="A116" i="21" s="1"/>
  <c r="I2" i="21"/>
  <c r="J2" i="21" s="1"/>
  <c r="I71" i="20"/>
  <c r="J71" i="20" s="1"/>
  <c r="I70" i="20"/>
  <c r="J70" i="20" s="1"/>
  <c r="I69" i="20"/>
  <c r="J69" i="20" s="1"/>
  <c r="I68" i="20"/>
  <c r="J68" i="20" s="1"/>
  <c r="I67" i="20"/>
  <c r="J67" i="20" s="1"/>
  <c r="I66" i="20"/>
  <c r="J66" i="20" s="1"/>
  <c r="I65" i="20"/>
  <c r="J65" i="20" s="1"/>
  <c r="I64" i="20"/>
  <c r="J64" i="20" s="1"/>
  <c r="I63" i="20"/>
  <c r="J63" i="20" s="1"/>
  <c r="I62" i="20"/>
  <c r="J62" i="20" s="1"/>
  <c r="I61" i="20"/>
  <c r="J61" i="20" s="1"/>
  <c r="I60" i="20"/>
  <c r="J60" i="20" s="1"/>
  <c r="I59" i="20"/>
  <c r="J59" i="20" s="1"/>
  <c r="I58" i="20"/>
  <c r="J58" i="20" s="1"/>
  <c r="I57" i="20"/>
  <c r="J57" i="20" s="1"/>
  <c r="I56" i="20"/>
  <c r="J56" i="20" s="1"/>
  <c r="I55" i="20"/>
  <c r="J55" i="20" s="1"/>
  <c r="I54" i="20"/>
  <c r="J54" i="20" s="1"/>
  <c r="I53" i="20"/>
  <c r="J53" i="20" s="1"/>
  <c r="I52" i="20"/>
  <c r="J52" i="20" s="1"/>
  <c r="I51" i="20"/>
  <c r="J51" i="20" s="1"/>
  <c r="I50" i="20"/>
  <c r="J50" i="20" s="1"/>
  <c r="I49" i="20"/>
  <c r="I48" i="20"/>
  <c r="I47" i="20"/>
  <c r="I46" i="20"/>
  <c r="I45" i="20"/>
  <c r="I44" i="20"/>
  <c r="I43" i="20"/>
  <c r="I42" i="20"/>
  <c r="I41" i="20"/>
  <c r="I40" i="20"/>
  <c r="I39" i="20"/>
  <c r="I38" i="20"/>
  <c r="I37" i="20"/>
  <c r="I36" i="20"/>
  <c r="I35" i="20"/>
  <c r="I34" i="20"/>
  <c r="I33" i="20"/>
  <c r="I32" i="20"/>
  <c r="I31" i="20"/>
  <c r="I30" i="20"/>
  <c r="I29" i="20"/>
  <c r="J29" i="20" s="1"/>
  <c r="I28" i="20"/>
  <c r="J28" i="20" s="1"/>
  <c r="I27" i="20"/>
  <c r="J27" i="20" s="1"/>
  <c r="I26" i="20"/>
  <c r="J26" i="20" s="1"/>
  <c r="I25" i="20"/>
  <c r="J25" i="20" s="1"/>
  <c r="I24" i="20"/>
  <c r="J24" i="20" s="1"/>
  <c r="I23" i="20"/>
  <c r="J23" i="20" s="1"/>
  <c r="I22" i="20"/>
  <c r="J22" i="20" s="1"/>
  <c r="I21" i="20"/>
  <c r="J21" i="20" s="1"/>
  <c r="I20" i="20"/>
  <c r="J20" i="20" s="1"/>
  <c r="I19" i="20"/>
  <c r="J19" i="20" s="1"/>
  <c r="I18" i="20"/>
  <c r="J18" i="20" s="1"/>
  <c r="I17" i="20"/>
  <c r="J17" i="20" s="1"/>
  <c r="I16" i="20"/>
  <c r="J16" i="20" s="1"/>
  <c r="I15" i="20"/>
  <c r="J15" i="20" s="1"/>
  <c r="I14" i="20"/>
  <c r="J14" i="20" s="1"/>
  <c r="I13" i="20"/>
  <c r="J13" i="20" s="1"/>
  <c r="I12" i="20"/>
  <c r="J12" i="20" s="1"/>
  <c r="I11" i="20"/>
  <c r="J11" i="20" s="1"/>
  <c r="I10" i="20"/>
  <c r="J10" i="20" s="1"/>
  <c r="I9" i="20"/>
  <c r="J9" i="20" s="1"/>
  <c r="I8" i="20"/>
  <c r="J8" i="20" s="1"/>
  <c r="I7" i="20"/>
  <c r="J7" i="20" s="1"/>
  <c r="I6" i="20"/>
  <c r="J6" i="20" s="1"/>
  <c r="I5" i="20"/>
  <c r="J5" i="20" s="1"/>
  <c r="I4" i="20"/>
  <c r="J4" i="20" s="1"/>
  <c r="I3" i="20"/>
  <c r="J3" i="20" s="1"/>
  <c r="A3" i="20"/>
  <c r="A4" i="20" s="1"/>
  <c r="A5" i="20" s="1"/>
  <c r="A6" i="20" s="1"/>
  <c r="A7" i="20" s="1"/>
  <c r="A8" i="20" s="1"/>
  <c r="A9" i="20" s="1"/>
  <c r="A10" i="20" s="1"/>
  <c r="A11" i="20" s="1"/>
  <c r="A12" i="20" s="1"/>
  <c r="A13" i="20" s="1"/>
  <c r="A14" i="20" s="1"/>
  <c r="A15" i="20" s="1"/>
  <c r="A16" i="20" s="1"/>
  <c r="A17" i="20" s="1"/>
  <c r="A18" i="20" s="1"/>
  <c r="A19" i="20" s="1"/>
  <c r="A20" i="20" s="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3" i="20" s="1"/>
  <c r="A74" i="20" s="1"/>
  <c r="A75" i="20" s="1"/>
  <c r="A76" i="20" s="1"/>
  <c r="A77" i="20" s="1"/>
  <c r="A78" i="20" s="1"/>
  <c r="A79" i="20" s="1"/>
  <c r="A80" i="20" s="1"/>
  <c r="A81" i="20" s="1"/>
  <c r="A82" i="20" s="1"/>
  <c r="A83" i="20" s="1"/>
  <c r="I2" i="20"/>
  <c r="J2" i="20" s="1"/>
  <c r="I144" i="19"/>
  <c r="J144" i="19" s="1"/>
  <c r="I143" i="19"/>
  <c r="J143" i="19" s="1"/>
  <c r="I141" i="19"/>
  <c r="J141" i="19" s="1"/>
  <c r="I140" i="19"/>
  <c r="J140" i="19" s="1"/>
  <c r="I139" i="19"/>
  <c r="J139" i="19" s="1"/>
  <c r="I138" i="19"/>
  <c r="J138" i="19" s="1"/>
  <c r="I137" i="19"/>
  <c r="J137" i="19" s="1"/>
  <c r="I136" i="19"/>
  <c r="J136" i="19" s="1"/>
  <c r="I135" i="19"/>
  <c r="J135" i="19" s="1"/>
  <c r="I134" i="19"/>
  <c r="J134" i="19" s="1"/>
  <c r="I133" i="19"/>
  <c r="J133" i="19" s="1"/>
  <c r="I132" i="19"/>
  <c r="J132" i="19" s="1"/>
  <c r="I131" i="19"/>
  <c r="J131" i="19" s="1"/>
  <c r="I130" i="19"/>
  <c r="J130" i="19" s="1"/>
  <c r="I129" i="19"/>
  <c r="I128" i="19"/>
  <c r="J128" i="19" s="1"/>
  <c r="I127" i="19"/>
  <c r="J127" i="19" s="1"/>
  <c r="I126" i="19"/>
  <c r="J126" i="19" s="1"/>
  <c r="I125" i="19"/>
  <c r="J125" i="19" s="1"/>
  <c r="I124" i="19"/>
  <c r="J124" i="19" s="1"/>
  <c r="I123" i="19"/>
  <c r="I122" i="19"/>
  <c r="J122" i="19" s="1"/>
  <c r="I121" i="19"/>
  <c r="I120" i="19"/>
  <c r="J120" i="19" s="1"/>
  <c r="I119" i="19"/>
  <c r="I118" i="19"/>
  <c r="J118" i="19" s="1"/>
  <c r="I117" i="19"/>
  <c r="J117" i="19" s="1"/>
  <c r="I116" i="19"/>
  <c r="J116" i="19" s="1"/>
  <c r="I115" i="19"/>
  <c r="I114" i="19"/>
  <c r="J114" i="19" s="1"/>
  <c r="I113" i="19"/>
  <c r="J113" i="19" s="1"/>
  <c r="I112" i="19"/>
  <c r="J112" i="19" s="1"/>
  <c r="I111" i="19"/>
  <c r="J111" i="19" s="1"/>
  <c r="I110" i="19"/>
  <c r="J110" i="19" s="1"/>
  <c r="I109" i="19"/>
  <c r="J109" i="19" s="1"/>
  <c r="I108" i="19"/>
  <c r="J108" i="19" s="1"/>
  <c r="I107" i="19"/>
  <c r="J107" i="19" s="1"/>
  <c r="I106" i="19"/>
  <c r="J106" i="19" s="1"/>
  <c r="I105" i="19"/>
  <c r="J105" i="19" s="1"/>
  <c r="I104" i="19"/>
  <c r="J104" i="19" s="1"/>
  <c r="I103" i="19"/>
  <c r="I102" i="19"/>
  <c r="J102" i="19" s="1"/>
  <c r="I101" i="19"/>
  <c r="I100" i="19"/>
  <c r="J100" i="19" s="1"/>
  <c r="I99" i="19"/>
  <c r="J99" i="19" s="1"/>
  <c r="I98" i="19"/>
  <c r="J98" i="19" s="1"/>
  <c r="I97" i="19"/>
  <c r="J97" i="19" s="1"/>
  <c r="I96" i="19"/>
  <c r="I95" i="19"/>
  <c r="J95" i="19" s="1"/>
  <c r="I94" i="19"/>
  <c r="I93" i="19"/>
  <c r="J93" i="19" s="1"/>
  <c r="I92" i="19"/>
  <c r="J92" i="19" s="1"/>
  <c r="I91" i="19"/>
  <c r="J91" i="19" s="1"/>
  <c r="I90" i="19"/>
  <c r="J90" i="19" s="1"/>
  <c r="I89" i="19"/>
  <c r="I88" i="19"/>
  <c r="J88" i="19" s="1"/>
  <c r="I87" i="19"/>
  <c r="I86" i="19"/>
  <c r="J86" i="19" s="1"/>
  <c r="I85" i="19"/>
  <c r="J85" i="19" s="1"/>
  <c r="I84" i="19"/>
  <c r="J84" i="19" s="1"/>
  <c r="I83" i="19"/>
  <c r="J83" i="19" s="1"/>
  <c r="I82" i="19"/>
  <c r="I81" i="19"/>
  <c r="J81" i="19" s="1"/>
  <c r="I80" i="19"/>
  <c r="J80" i="19" s="1"/>
  <c r="I79" i="19"/>
  <c r="J79" i="19" s="1"/>
  <c r="I78" i="19"/>
  <c r="J78" i="19" s="1"/>
  <c r="I77" i="19"/>
  <c r="J77" i="19" s="1"/>
  <c r="I76" i="19"/>
  <c r="J76" i="19" s="1"/>
  <c r="I75" i="19"/>
  <c r="J75" i="19" s="1"/>
  <c r="I74" i="19"/>
  <c r="J74" i="19" s="1"/>
  <c r="I73" i="19"/>
  <c r="J73" i="19" s="1"/>
  <c r="I72" i="19"/>
  <c r="J72" i="19" s="1"/>
  <c r="I71" i="19"/>
  <c r="J71" i="19" s="1"/>
  <c r="I70" i="19"/>
  <c r="I69" i="19"/>
  <c r="J69" i="19" s="1"/>
  <c r="I68" i="19"/>
  <c r="J68" i="19" s="1"/>
  <c r="I67" i="19"/>
  <c r="J67" i="19" s="1"/>
  <c r="I66" i="19"/>
  <c r="J66" i="19" s="1"/>
  <c r="I65" i="19"/>
  <c r="J65" i="19" s="1"/>
  <c r="I64" i="19"/>
  <c r="J64" i="19" s="1"/>
  <c r="I63" i="19"/>
  <c r="J63" i="19" s="1"/>
  <c r="I62" i="19"/>
  <c r="J62" i="19" s="1"/>
  <c r="I61" i="19"/>
  <c r="I60" i="19"/>
  <c r="J60" i="19" s="1"/>
  <c r="I59" i="19"/>
  <c r="I58" i="19"/>
  <c r="J58" i="19" s="1"/>
  <c r="I57" i="19"/>
  <c r="I56" i="19"/>
  <c r="J56" i="19" s="1"/>
  <c r="I55" i="19"/>
  <c r="I54" i="19"/>
  <c r="J54" i="19" s="1"/>
  <c r="I53" i="19"/>
  <c r="I52" i="19"/>
  <c r="J52" i="19" s="1"/>
  <c r="I51" i="19"/>
  <c r="J51" i="19" s="1"/>
  <c r="I50" i="19"/>
  <c r="I49" i="19"/>
  <c r="J49" i="19" s="1"/>
  <c r="I48" i="19"/>
  <c r="J48" i="19" s="1"/>
  <c r="I47" i="19"/>
  <c r="I46" i="19"/>
  <c r="J46" i="19" s="1"/>
  <c r="I45" i="19"/>
  <c r="I44" i="19"/>
  <c r="J44" i="19" s="1"/>
  <c r="I43" i="19"/>
  <c r="J43" i="19" s="1"/>
  <c r="I42" i="19"/>
  <c r="I41" i="19"/>
  <c r="J41" i="19" s="1"/>
  <c r="I40" i="19"/>
  <c r="I39" i="19"/>
  <c r="J39" i="19" s="1"/>
  <c r="I38" i="19"/>
  <c r="I37" i="19"/>
  <c r="J37" i="19" s="1"/>
  <c r="I36" i="19"/>
  <c r="I35" i="19"/>
  <c r="J35" i="19" s="1"/>
  <c r="I34" i="19"/>
  <c r="J34" i="19" s="1"/>
  <c r="I33" i="19"/>
  <c r="I32" i="19"/>
  <c r="J32" i="19" s="1"/>
  <c r="I31" i="19"/>
  <c r="J31" i="19" s="1"/>
  <c r="I30" i="19"/>
  <c r="J30" i="19" s="1"/>
  <c r="I29" i="19"/>
  <c r="I28" i="19"/>
  <c r="J28" i="19" s="1"/>
  <c r="I27" i="19"/>
  <c r="J27" i="19" s="1"/>
  <c r="I26" i="19"/>
  <c r="J26" i="19" s="1"/>
  <c r="I25" i="19"/>
  <c r="I24" i="19"/>
  <c r="J24" i="19" s="1"/>
  <c r="I23" i="19"/>
  <c r="I22" i="19"/>
  <c r="J22" i="19" s="1"/>
  <c r="I21" i="19"/>
  <c r="J21" i="19" s="1"/>
  <c r="I20" i="19"/>
  <c r="J20" i="19" s="1"/>
  <c r="I19" i="19"/>
  <c r="I18" i="19"/>
  <c r="J18" i="19" s="1"/>
  <c r="I17" i="19"/>
  <c r="J17" i="19" s="1"/>
  <c r="I16" i="19"/>
  <c r="J16" i="19" s="1"/>
  <c r="I15" i="19"/>
  <c r="J15" i="19" s="1"/>
  <c r="I14" i="19"/>
  <c r="J14" i="19" s="1"/>
  <c r="I13" i="19"/>
  <c r="J13" i="19" s="1"/>
  <c r="I12" i="19"/>
  <c r="J12" i="19" s="1"/>
  <c r="I11" i="19"/>
  <c r="J11" i="19" s="1"/>
  <c r="I10" i="19"/>
  <c r="I9" i="19"/>
  <c r="J9" i="19" s="1"/>
  <c r="I8" i="19"/>
  <c r="J8" i="19" s="1"/>
  <c r="I7" i="19"/>
  <c r="J7" i="19" s="1"/>
  <c r="I6" i="19"/>
  <c r="J6" i="19" s="1"/>
  <c r="I5" i="19"/>
  <c r="J5" i="19" s="1"/>
  <c r="I4" i="19"/>
  <c r="J4" i="19" s="1"/>
  <c r="I3" i="19"/>
  <c r="J3" i="19" s="1"/>
  <c r="A3" i="19"/>
  <c r="A4" i="19" s="1"/>
  <c r="A5" i="19" s="1"/>
  <c r="A6" i="19" s="1"/>
  <c r="A7" i="19" s="1"/>
  <c r="A8" i="19" s="1"/>
  <c r="A9" i="19" s="1"/>
  <c r="A10" i="19" s="1"/>
  <c r="A11" i="19" s="1"/>
  <c r="A12" i="19" s="1"/>
  <c r="A13" i="19" s="1"/>
  <c r="A14" i="19" s="1"/>
  <c r="A15" i="19" s="1"/>
  <c r="A16" i="19" s="1"/>
  <c r="A17" i="19" s="1"/>
  <c r="A18" i="19" s="1"/>
  <c r="A19" i="19" s="1"/>
  <c r="A20" i="19" s="1"/>
  <c r="A21" i="19" s="1"/>
  <c r="A22" i="19" s="1"/>
  <c r="A23" i="19" s="1"/>
  <c r="A24" i="19" s="1"/>
  <c r="A25" i="19" s="1"/>
  <c r="A26" i="19" s="1"/>
  <c r="A27" i="19" s="1"/>
  <c r="A28" i="19" s="1"/>
  <c r="A29" i="19" s="1"/>
  <c r="A30" i="19" s="1"/>
  <c r="A31" i="19" s="1"/>
  <c r="A32" i="19" s="1"/>
  <c r="A33" i="19" s="1"/>
  <c r="A34" i="19" s="1"/>
  <c r="A35" i="19" s="1"/>
  <c r="A36" i="19" s="1"/>
  <c r="A37" i="19" s="1"/>
  <c r="A38" i="19" s="1"/>
  <c r="A39" i="19" s="1"/>
  <c r="A40" i="19" s="1"/>
  <c r="A41" i="19" s="1"/>
  <c r="A42" i="19" s="1"/>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I2" i="19"/>
  <c r="J2" i="19" s="1"/>
  <c r="I61" i="18"/>
  <c r="J61" i="18" s="1"/>
  <c r="I58" i="18"/>
  <c r="J58" i="18" s="1"/>
  <c r="I57" i="18"/>
  <c r="J57" i="18" s="1"/>
  <c r="I56" i="18"/>
  <c r="J56" i="18" s="1"/>
  <c r="I55" i="18"/>
  <c r="J55" i="18" s="1"/>
  <c r="I54" i="18"/>
  <c r="J54" i="18" s="1"/>
  <c r="I43" i="18"/>
  <c r="J43" i="18" s="1"/>
  <c r="I42" i="18"/>
  <c r="J42" i="18" s="1"/>
  <c r="I32" i="18"/>
  <c r="J32" i="18" s="1"/>
  <c r="I31" i="18"/>
  <c r="J31" i="18" s="1"/>
  <c r="I25" i="18"/>
  <c r="J25" i="18" s="1"/>
  <c r="I24" i="18"/>
  <c r="J24" i="18" s="1"/>
  <c r="I23" i="18"/>
  <c r="J23" i="18" s="1"/>
  <c r="I22" i="18"/>
  <c r="J22" i="18" s="1"/>
  <c r="G3" i="18"/>
  <c r="A3" i="18"/>
  <c r="A4" i="18" s="1"/>
  <c r="A5" i="18" s="1"/>
  <c r="A6" i="18" s="1"/>
  <c r="A7" i="18" s="1"/>
  <c r="A8" i="18" s="1"/>
  <c r="A9" i="18" s="1"/>
  <c r="A10" i="18" s="1"/>
  <c r="A11" i="18" s="1"/>
  <c r="A12" i="18" s="1"/>
  <c r="A13" i="18" s="1"/>
  <c r="A14" i="18" s="1"/>
  <c r="A15" i="18" s="1"/>
  <c r="A16" i="18" s="1"/>
  <c r="A17" i="18" s="1"/>
  <c r="A18" i="18" s="1"/>
  <c r="A19" i="18" s="1"/>
  <c r="A20" i="18" s="1"/>
  <c r="A21" i="18" s="1"/>
  <c r="A22" i="18" s="1"/>
  <c r="A23" i="18" s="1"/>
  <c r="A24" i="18" s="1"/>
  <c r="A25" i="18" s="1"/>
  <c r="A26" i="18" s="1"/>
  <c r="A27" i="18" s="1"/>
  <c r="A28" i="18" s="1"/>
  <c r="A29" i="18" s="1"/>
  <c r="A30" i="18" s="1"/>
  <c r="A31" i="18" s="1"/>
  <c r="A32" i="18" s="1"/>
  <c r="A33" i="18" s="1"/>
  <c r="A34" i="18" s="1"/>
  <c r="A35" i="18" s="1"/>
  <c r="A36" i="18" s="1"/>
  <c r="A37" i="18" s="1"/>
  <c r="A38" i="18" s="1"/>
  <c r="A39" i="18" s="1"/>
  <c r="A40" i="18" s="1"/>
  <c r="A41" i="18" s="1"/>
  <c r="A42" i="18" s="1"/>
  <c r="A43" i="18" s="1"/>
  <c r="A44" i="18" s="1"/>
  <c r="A45" i="18" s="1"/>
  <c r="A46" i="18" s="1"/>
  <c r="A47" i="18" s="1"/>
  <c r="A48" i="18" s="1"/>
  <c r="A49" i="18" s="1"/>
  <c r="A50" i="18" s="1"/>
  <c r="A51" i="18" s="1"/>
  <c r="A52" i="18" s="1"/>
  <c r="A53" i="18" s="1"/>
  <c r="A54" i="18" s="1"/>
  <c r="A55" i="18" s="1"/>
  <c r="A56" i="18" s="1"/>
  <c r="A57" i="18" s="1"/>
  <c r="A58" i="18" s="1"/>
  <c r="I2" i="18"/>
  <c r="J2" i="18" s="1"/>
  <c r="I63" i="17"/>
  <c r="J63" i="17" s="1"/>
  <c r="I62" i="17"/>
  <c r="J62" i="17" s="1"/>
  <c r="I60" i="17"/>
  <c r="J60" i="17" s="1"/>
  <c r="I59" i="17"/>
  <c r="J59" i="17" s="1"/>
  <c r="I58" i="17"/>
  <c r="J58" i="17" s="1"/>
  <c r="I57" i="17"/>
  <c r="J57" i="17" s="1"/>
  <c r="I56" i="17"/>
  <c r="J56" i="17" s="1"/>
  <c r="I55" i="17"/>
  <c r="J55" i="17" s="1"/>
  <c r="I54" i="17"/>
  <c r="J54" i="17" s="1"/>
  <c r="I53" i="17"/>
  <c r="I52" i="17"/>
  <c r="J52" i="17" s="1"/>
  <c r="I51" i="17"/>
  <c r="J51" i="17" s="1"/>
  <c r="I50" i="17"/>
  <c r="J50" i="17" s="1"/>
  <c r="I49" i="17"/>
  <c r="I48" i="17"/>
  <c r="J48" i="17" s="1"/>
  <c r="I47" i="17"/>
  <c r="J47" i="17" s="1"/>
  <c r="I46" i="17"/>
  <c r="J46" i="17" s="1"/>
  <c r="I45" i="17"/>
  <c r="J45" i="17" s="1"/>
  <c r="I44" i="17"/>
  <c r="J44" i="17" s="1"/>
  <c r="I43" i="17"/>
  <c r="I42" i="17"/>
  <c r="J42" i="17" s="1"/>
  <c r="I41" i="17"/>
  <c r="I40" i="17"/>
  <c r="J40" i="17" s="1"/>
  <c r="I39" i="17"/>
  <c r="I38" i="17"/>
  <c r="J38" i="17" s="1"/>
  <c r="I37" i="17"/>
  <c r="I36" i="17"/>
  <c r="J36" i="17" s="1"/>
  <c r="I35" i="17"/>
  <c r="J35" i="17" s="1"/>
  <c r="I34" i="17"/>
  <c r="J34" i="17" s="1"/>
  <c r="I33" i="17"/>
  <c r="J33" i="17" s="1"/>
  <c r="I32" i="17"/>
  <c r="J32" i="17" s="1"/>
  <c r="I31" i="17"/>
  <c r="J31" i="17" s="1"/>
  <c r="I30" i="17"/>
  <c r="J30" i="17" s="1"/>
  <c r="I29" i="17"/>
  <c r="J29" i="17" s="1"/>
  <c r="I28" i="17"/>
  <c r="I27" i="17"/>
  <c r="J27" i="17" s="1"/>
  <c r="I26" i="17"/>
  <c r="J26" i="17" s="1"/>
  <c r="I25" i="17"/>
  <c r="J25" i="17" s="1"/>
  <c r="I24" i="17"/>
  <c r="J24" i="17" s="1"/>
  <c r="I23" i="17"/>
  <c r="J23" i="17" s="1"/>
  <c r="I22" i="17"/>
  <c r="J22" i="17" s="1"/>
  <c r="I21" i="17"/>
  <c r="J21" i="17" s="1"/>
  <c r="I20" i="17"/>
  <c r="J20" i="17" s="1"/>
  <c r="I19" i="17"/>
  <c r="I18" i="17"/>
  <c r="J18" i="17" s="1"/>
  <c r="I17" i="17"/>
  <c r="I16" i="17"/>
  <c r="J16" i="17" s="1"/>
  <c r="I15" i="17"/>
  <c r="I14" i="17"/>
  <c r="J14" i="17" s="1"/>
  <c r="I13" i="17"/>
  <c r="I12" i="17"/>
  <c r="J12" i="17" s="1"/>
  <c r="I11" i="17"/>
  <c r="I10" i="17"/>
  <c r="J10" i="17" s="1"/>
  <c r="I9" i="17"/>
  <c r="I8" i="17"/>
  <c r="J8" i="17" s="1"/>
  <c r="I7" i="17"/>
  <c r="J7" i="17" s="1"/>
  <c r="I6" i="17"/>
  <c r="I5" i="17"/>
  <c r="J5" i="17" s="1"/>
  <c r="I4" i="17"/>
  <c r="J4" i="17" s="1"/>
  <c r="I3" i="17"/>
  <c r="J3" i="17" s="1"/>
  <c r="A3" i="17"/>
  <c r="A4" i="17" s="1"/>
  <c r="A5" i="17" s="1"/>
  <c r="A6" i="17" s="1"/>
  <c r="A7" i="17" s="1"/>
  <c r="A8" i="17" s="1"/>
  <c r="A9" i="17" s="1"/>
  <c r="A10" i="17" s="1"/>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I2" i="17"/>
  <c r="J2" i="17" s="1"/>
  <c r="I46" i="16"/>
  <c r="J46" i="16" s="1"/>
  <c r="I45" i="16"/>
  <c r="J45" i="16" s="1"/>
  <c r="I44" i="16"/>
  <c r="J44" i="16" s="1"/>
  <c r="I43" i="16"/>
  <c r="J43" i="16" s="1"/>
  <c r="I42" i="16"/>
  <c r="J42" i="16" s="1"/>
  <c r="I41" i="16"/>
  <c r="J41" i="16" s="1"/>
  <c r="I40" i="16"/>
  <c r="I38" i="16"/>
  <c r="J38" i="16" s="1"/>
  <c r="I37" i="16"/>
  <c r="J37" i="16" s="1"/>
  <c r="I35" i="16"/>
  <c r="J35" i="16" s="1"/>
  <c r="I34" i="16"/>
  <c r="I33" i="16"/>
  <c r="J33" i="16" s="1"/>
  <c r="I32" i="16"/>
  <c r="I31" i="16"/>
  <c r="J31" i="16" s="1"/>
  <c r="I30" i="16"/>
  <c r="J30" i="16" s="1"/>
  <c r="I29" i="16"/>
  <c r="J29" i="16" s="1"/>
  <c r="I28" i="16"/>
  <c r="I27" i="16"/>
  <c r="J27" i="16" s="1"/>
  <c r="I26" i="16"/>
  <c r="J26" i="16" s="1"/>
  <c r="I25" i="16"/>
  <c r="J25" i="16" s="1"/>
  <c r="I24" i="16"/>
  <c r="J24" i="16" s="1"/>
  <c r="I23" i="16"/>
  <c r="I22" i="16"/>
  <c r="J22" i="16" s="1"/>
  <c r="I21" i="16"/>
  <c r="J21" i="16" s="1"/>
  <c r="I20" i="16"/>
  <c r="J20" i="16" s="1"/>
  <c r="I19" i="16"/>
  <c r="J19" i="16" s="1"/>
  <c r="I18" i="16"/>
  <c r="J18" i="16" s="1"/>
  <c r="I17" i="16"/>
  <c r="J17" i="16" s="1"/>
  <c r="I16" i="16"/>
  <c r="J16" i="16" s="1"/>
  <c r="I15" i="16"/>
  <c r="J15" i="16" s="1"/>
  <c r="I14" i="16"/>
  <c r="J14" i="16" s="1"/>
  <c r="I13" i="16"/>
  <c r="J13" i="16" s="1"/>
  <c r="I12" i="16"/>
  <c r="J12" i="16" s="1"/>
  <c r="I11" i="16"/>
  <c r="I10" i="16"/>
  <c r="J10" i="16" s="1"/>
  <c r="I9" i="16"/>
  <c r="I8" i="16"/>
  <c r="J8" i="16" s="1"/>
  <c r="I7" i="16"/>
  <c r="J7" i="16" s="1"/>
  <c r="I6" i="16"/>
  <c r="I5" i="16"/>
  <c r="J5" i="16" s="1"/>
  <c r="I4" i="16"/>
  <c r="J4" i="16" s="1"/>
  <c r="I3" i="16"/>
  <c r="J3" i="16" s="1"/>
  <c r="A3" i="16"/>
  <c r="A4" i="16" s="1"/>
  <c r="A5" i="16" s="1"/>
  <c r="A6" i="16" s="1"/>
  <c r="A7" i="16" s="1"/>
  <c r="A8" i="16" s="1"/>
  <c r="A9" i="16" s="1"/>
  <c r="A10" i="16" s="1"/>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I2" i="16"/>
  <c r="J2" i="16" s="1"/>
  <c r="I31" i="15"/>
  <c r="J31" i="15" s="1"/>
  <c r="I30" i="15"/>
  <c r="J30" i="15" s="1"/>
  <c r="J29" i="15" s="1"/>
  <c r="I29" i="15"/>
  <c r="I28" i="15"/>
  <c r="J28" i="15" s="1"/>
  <c r="I27" i="15"/>
  <c r="I26" i="15"/>
  <c r="J26" i="15" s="1"/>
  <c r="J25" i="15" s="1"/>
  <c r="I25" i="15"/>
  <c r="I24" i="15"/>
  <c r="J24" i="15" s="1"/>
  <c r="I23" i="15"/>
  <c r="I22" i="15"/>
  <c r="J22" i="15" s="1"/>
  <c r="J21" i="15" s="1"/>
  <c r="I21" i="15"/>
  <c r="I20" i="15"/>
  <c r="J20" i="15" s="1"/>
  <c r="I19" i="15"/>
  <c r="I18" i="15"/>
  <c r="J18" i="15" s="1"/>
  <c r="J17" i="15" s="1"/>
  <c r="I17" i="15"/>
  <c r="I16" i="15"/>
  <c r="J16" i="15" s="1"/>
  <c r="I15" i="15"/>
  <c r="I14" i="15"/>
  <c r="J14" i="15" s="1"/>
  <c r="J13" i="15" s="1"/>
  <c r="I13" i="15"/>
  <c r="I12" i="15"/>
  <c r="J12" i="15" s="1"/>
  <c r="I11" i="15"/>
  <c r="I10" i="15"/>
  <c r="J10" i="15" s="1"/>
  <c r="I9" i="15"/>
  <c r="J9" i="15" s="1"/>
  <c r="I8" i="15"/>
  <c r="J8" i="15" s="1"/>
  <c r="I7" i="15"/>
  <c r="J7" i="15" s="1"/>
  <c r="I6" i="15"/>
  <c r="J6" i="15" s="1"/>
  <c r="I5" i="15"/>
  <c r="J5" i="15" s="1"/>
  <c r="I4" i="15"/>
  <c r="J4" i="15" s="1"/>
  <c r="I3" i="15"/>
  <c r="J3" i="15" s="1"/>
  <c r="A3" i="15"/>
  <c r="A4" i="15" s="1"/>
  <c r="A5" i="15" s="1"/>
  <c r="A6" i="15" s="1"/>
  <c r="A7" i="15" s="1"/>
  <c r="A8" i="15" s="1"/>
  <c r="A9" i="15" s="1"/>
  <c r="A10" i="15" s="1"/>
  <c r="A11" i="15" s="1"/>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I2" i="15"/>
  <c r="J2" i="15" s="1"/>
  <c r="I60" i="14"/>
  <c r="J60" i="14" s="1"/>
  <c r="I59" i="14"/>
  <c r="J59" i="14" s="1"/>
  <c r="I58" i="14"/>
  <c r="J58" i="14" s="1"/>
  <c r="I57" i="14"/>
  <c r="J57" i="14" s="1"/>
  <c r="I56" i="14"/>
  <c r="I55" i="14"/>
  <c r="J55" i="14" s="1"/>
  <c r="I54" i="14"/>
  <c r="I53" i="14"/>
  <c r="J53" i="14" s="1"/>
  <c r="J52" i="14" s="1"/>
  <c r="I52" i="14"/>
  <c r="I51" i="14"/>
  <c r="J51" i="14" s="1"/>
  <c r="I50" i="14"/>
  <c r="I49" i="14"/>
  <c r="J49" i="14" s="1"/>
  <c r="J48" i="14" s="1"/>
  <c r="I48" i="14"/>
  <c r="I47" i="14"/>
  <c r="J47" i="14" s="1"/>
  <c r="I46" i="14"/>
  <c r="I45" i="14"/>
  <c r="J45" i="14" s="1"/>
  <c r="J44" i="14" s="1"/>
  <c r="I44" i="14"/>
  <c r="I43" i="14"/>
  <c r="J43" i="14" s="1"/>
  <c r="I42" i="14"/>
  <c r="I41" i="14"/>
  <c r="J41" i="14" s="1"/>
  <c r="J40" i="14" s="1"/>
  <c r="I40" i="14"/>
  <c r="I39" i="14"/>
  <c r="J39" i="14" s="1"/>
  <c r="I38" i="14"/>
  <c r="I37" i="14"/>
  <c r="J37" i="14" s="1"/>
  <c r="J36" i="14" s="1"/>
  <c r="I36" i="14"/>
  <c r="I35" i="14"/>
  <c r="J35" i="14" s="1"/>
  <c r="I34" i="14"/>
  <c r="I33" i="14"/>
  <c r="J33" i="14" s="1"/>
  <c r="J32" i="14" s="1"/>
  <c r="I32" i="14"/>
  <c r="I31" i="14"/>
  <c r="J31" i="14" s="1"/>
  <c r="I30" i="14"/>
  <c r="I29" i="14"/>
  <c r="J29" i="14" s="1"/>
  <c r="J28" i="14" s="1"/>
  <c r="I28" i="14"/>
  <c r="I27" i="14"/>
  <c r="J27" i="14" s="1"/>
  <c r="I26" i="14"/>
  <c r="I25" i="14"/>
  <c r="J25" i="14" s="1"/>
  <c r="J24" i="14" s="1"/>
  <c r="I24" i="14"/>
  <c r="I23" i="14"/>
  <c r="J23" i="14" s="1"/>
  <c r="I22" i="14"/>
  <c r="I21" i="14"/>
  <c r="J21" i="14" s="1"/>
  <c r="J20" i="14" s="1"/>
  <c r="I20" i="14"/>
  <c r="I19" i="14"/>
  <c r="J19" i="14" s="1"/>
  <c r="I18" i="14"/>
  <c r="I17" i="14"/>
  <c r="J17" i="14" s="1"/>
  <c r="J16" i="14" s="1"/>
  <c r="I16" i="14"/>
  <c r="I15" i="14"/>
  <c r="J15" i="14" s="1"/>
  <c r="I14" i="14"/>
  <c r="I13" i="14"/>
  <c r="J13" i="14" s="1"/>
  <c r="J12" i="14" s="1"/>
  <c r="I12" i="14"/>
  <c r="I11" i="14"/>
  <c r="J11" i="14" s="1"/>
  <c r="I10" i="14"/>
  <c r="I9" i="14"/>
  <c r="J9" i="14" s="1"/>
  <c r="J8" i="14" s="1"/>
  <c r="I8" i="14"/>
  <c r="I7" i="14"/>
  <c r="J7" i="14" s="1"/>
  <c r="I6" i="14"/>
  <c r="I5" i="14"/>
  <c r="J5" i="14" s="1"/>
  <c r="I4" i="14"/>
  <c r="J4" i="14" s="1"/>
  <c r="I3" i="14"/>
  <c r="J3" i="14" s="1"/>
  <c r="A3" i="14"/>
  <c r="A4" i="14" s="1"/>
  <c r="A5" i="14" s="1"/>
  <c r="A6" i="14" s="1"/>
  <c r="A7" i="14" s="1"/>
  <c r="A8" i="14" s="1"/>
  <c r="A9" i="14" s="1"/>
  <c r="A10" i="14" s="1"/>
  <c r="A11" i="14" s="1"/>
  <c r="A12" i="14" s="1"/>
  <c r="A13" i="14" s="1"/>
  <c r="A14" i="14" s="1"/>
  <c r="A15" i="14" s="1"/>
  <c r="A16" i="14" s="1"/>
  <c r="A17" i="14" s="1"/>
  <c r="A18" i="14" s="1"/>
  <c r="A19" i="14" s="1"/>
  <c r="A20" i="14" s="1"/>
  <c r="A21" i="14" s="1"/>
  <c r="A22" i="14" s="1"/>
  <c r="A23" i="14" s="1"/>
  <c r="A24" i="14" s="1"/>
  <c r="A25" i="14" s="1"/>
  <c r="A26" i="14" s="1"/>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I2" i="14"/>
  <c r="J2" i="14" s="1"/>
  <c r="I126" i="13"/>
  <c r="J126" i="13" s="1"/>
  <c r="I125" i="13"/>
  <c r="J125" i="13" s="1"/>
  <c r="I124" i="13"/>
  <c r="J124" i="13" s="1"/>
  <c r="I123" i="13"/>
  <c r="J123" i="13" s="1"/>
  <c r="I122" i="13"/>
  <c r="J122" i="13" s="1"/>
  <c r="I121" i="13"/>
  <c r="J121" i="13" s="1"/>
  <c r="I120" i="13"/>
  <c r="J120" i="13" s="1"/>
  <c r="I119" i="13"/>
  <c r="J119" i="13" s="1"/>
  <c r="I118" i="13"/>
  <c r="J118" i="13" s="1"/>
  <c r="I117" i="13"/>
  <c r="J117" i="13" s="1"/>
  <c r="I116" i="13"/>
  <c r="J116" i="13" s="1"/>
  <c r="I115" i="13"/>
  <c r="J115" i="13" s="1"/>
  <c r="I114" i="13"/>
  <c r="J114" i="13" s="1"/>
  <c r="I113" i="13"/>
  <c r="J113" i="13" s="1"/>
  <c r="I112" i="13"/>
  <c r="J112" i="13" s="1"/>
  <c r="I111" i="13"/>
  <c r="J111" i="13" s="1"/>
  <c r="I110" i="13"/>
  <c r="J110" i="13" s="1"/>
  <c r="I109" i="13"/>
  <c r="J109" i="13" s="1"/>
  <c r="I108" i="13"/>
  <c r="J108" i="13" s="1"/>
  <c r="I107" i="13"/>
  <c r="J107" i="13" s="1"/>
  <c r="I106" i="13"/>
  <c r="J106" i="13" s="1"/>
  <c r="I105" i="13"/>
  <c r="J105" i="13" s="1"/>
  <c r="I104" i="13"/>
  <c r="J104" i="13" s="1"/>
  <c r="I103" i="13"/>
  <c r="J103" i="13" s="1"/>
  <c r="I102" i="13"/>
  <c r="J102" i="13" s="1"/>
  <c r="I101" i="13"/>
  <c r="J101" i="13" s="1"/>
  <c r="I100" i="13"/>
  <c r="J100" i="13" s="1"/>
  <c r="I99" i="13"/>
  <c r="J99" i="13" s="1"/>
  <c r="I98" i="13"/>
  <c r="J98" i="13" s="1"/>
  <c r="I97" i="13"/>
  <c r="J97" i="13" s="1"/>
  <c r="I96" i="13"/>
  <c r="J96" i="13" s="1"/>
  <c r="I95" i="13"/>
  <c r="J95" i="13" s="1"/>
  <c r="I94" i="13"/>
  <c r="J94" i="13" s="1"/>
  <c r="I93" i="13"/>
  <c r="J93" i="13" s="1"/>
  <c r="I92" i="13"/>
  <c r="J92" i="13" s="1"/>
  <c r="I91" i="13"/>
  <c r="J91" i="13" s="1"/>
  <c r="I90" i="13"/>
  <c r="J90" i="13" s="1"/>
  <c r="I89" i="13"/>
  <c r="J89" i="13" s="1"/>
  <c r="I88" i="13"/>
  <c r="J88" i="13" s="1"/>
  <c r="I87" i="13"/>
  <c r="J87" i="13" s="1"/>
  <c r="I86" i="13"/>
  <c r="J86" i="13" s="1"/>
  <c r="I85" i="13"/>
  <c r="J85" i="13" s="1"/>
  <c r="I84" i="13"/>
  <c r="J84" i="13" s="1"/>
  <c r="I83" i="13"/>
  <c r="J83" i="13" s="1"/>
  <c r="I82" i="13"/>
  <c r="J82" i="13" s="1"/>
  <c r="I81" i="13"/>
  <c r="J81" i="13" s="1"/>
  <c r="I80" i="13"/>
  <c r="J80" i="13" s="1"/>
  <c r="I79" i="13"/>
  <c r="J79" i="13" s="1"/>
  <c r="I78" i="13"/>
  <c r="J78" i="13" s="1"/>
  <c r="I77" i="13"/>
  <c r="J77" i="13" s="1"/>
  <c r="I76" i="13"/>
  <c r="J76" i="13" s="1"/>
  <c r="I75" i="13"/>
  <c r="J75" i="13" s="1"/>
  <c r="I74" i="13"/>
  <c r="J74" i="13" s="1"/>
  <c r="I73" i="13"/>
  <c r="J73" i="13" s="1"/>
  <c r="I72" i="13"/>
  <c r="J72" i="13" s="1"/>
  <c r="I71" i="13"/>
  <c r="J71" i="13" s="1"/>
  <c r="I70" i="13"/>
  <c r="J70" i="13" s="1"/>
  <c r="I69" i="13"/>
  <c r="J69" i="13" s="1"/>
  <c r="I68" i="13"/>
  <c r="J68" i="13" s="1"/>
  <c r="I67" i="13"/>
  <c r="J67" i="13" s="1"/>
  <c r="I66" i="13"/>
  <c r="J66" i="13" s="1"/>
  <c r="I65" i="13"/>
  <c r="J65" i="13" s="1"/>
  <c r="I64" i="13"/>
  <c r="J64" i="13" s="1"/>
  <c r="I63" i="13"/>
  <c r="J63" i="13" s="1"/>
  <c r="I62" i="13"/>
  <c r="J62" i="13" s="1"/>
  <c r="I61" i="13"/>
  <c r="J61" i="13" s="1"/>
  <c r="I60" i="13"/>
  <c r="J60" i="13" s="1"/>
  <c r="I59" i="13"/>
  <c r="J59" i="13" s="1"/>
  <c r="I58" i="13"/>
  <c r="J58" i="13" s="1"/>
  <c r="I57" i="13"/>
  <c r="J57" i="13" s="1"/>
  <c r="I56" i="13"/>
  <c r="J56" i="13" s="1"/>
  <c r="I55" i="13"/>
  <c r="J55" i="13" s="1"/>
  <c r="I54" i="13"/>
  <c r="J54" i="13" s="1"/>
  <c r="I53" i="13"/>
  <c r="J53" i="13" s="1"/>
  <c r="I52" i="13"/>
  <c r="J52" i="13" s="1"/>
  <c r="I51" i="13"/>
  <c r="J51" i="13" s="1"/>
  <c r="I50" i="13"/>
  <c r="J50" i="13" s="1"/>
  <c r="I49" i="13"/>
  <c r="J49" i="13" s="1"/>
  <c r="I48" i="13"/>
  <c r="J48" i="13" s="1"/>
  <c r="I47" i="13"/>
  <c r="J47" i="13" s="1"/>
  <c r="I46" i="13"/>
  <c r="J46" i="13" s="1"/>
  <c r="I45" i="13"/>
  <c r="J45" i="13" s="1"/>
  <c r="I44" i="13"/>
  <c r="J44" i="13" s="1"/>
  <c r="I43" i="13"/>
  <c r="J43" i="13" s="1"/>
  <c r="I42" i="13"/>
  <c r="J42" i="13" s="1"/>
  <c r="I41" i="13"/>
  <c r="J41" i="13" s="1"/>
  <c r="I40" i="13"/>
  <c r="J40" i="13" s="1"/>
  <c r="I39" i="13"/>
  <c r="J39" i="13" s="1"/>
  <c r="I38" i="13"/>
  <c r="J38" i="13" s="1"/>
  <c r="I37" i="13"/>
  <c r="J37" i="13" s="1"/>
  <c r="I36" i="13"/>
  <c r="J36" i="13" s="1"/>
  <c r="I35" i="13"/>
  <c r="J35" i="13" s="1"/>
  <c r="I34" i="13"/>
  <c r="J34" i="13" s="1"/>
  <c r="I33" i="13"/>
  <c r="J33" i="13" s="1"/>
  <c r="I32" i="13"/>
  <c r="J32" i="13" s="1"/>
  <c r="I31" i="13"/>
  <c r="J31" i="13" s="1"/>
  <c r="I30" i="13"/>
  <c r="J30" i="13" s="1"/>
  <c r="I29" i="13"/>
  <c r="J29" i="13" s="1"/>
  <c r="I28" i="13"/>
  <c r="J28" i="13" s="1"/>
  <c r="I27" i="13"/>
  <c r="J27" i="13" s="1"/>
  <c r="I26" i="13"/>
  <c r="J26" i="13" s="1"/>
  <c r="I25" i="13"/>
  <c r="J25" i="13" s="1"/>
  <c r="I24" i="13"/>
  <c r="J24" i="13" s="1"/>
  <c r="I23" i="13"/>
  <c r="J23" i="13" s="1"/>
  <c r="I22" i="13"/>
  <c r="J22" i="13" s="1"/>
  <c r="I21" i="13"/>
  <c r="J21" i="13" s="1"/>
  <c r="I20" i="13"/>
  <c r="J20" i="13" s="1"/>
  <c r="I19" i="13"/>
  <c r="J19" i="13" s="1"/>
  <c r="I18" i="13"/>
  <c r="J18" i="13" s="1"/>
  <c r="I17" i="13"/>
  <c r="J17" i="13" s="1"/>
  <c r="I16" i="13"/>
  <c r="J16" i="13" s="1"/>
  <c r="I15" i="13"/>
  <c r="J15" i="13" s="1"/>
  <c r="I14" i="13"/>
  <c r="J14" i="13" s="1"/>
  <c r="I13" i="13"/>
  <c r="J13" i="13" s="1"/>
  <c r="I12" i="13"/>
  <c r="J12" i="13" s="1"/>
  <c r="I11" i="13"/>
  <c r="J11" i="13" s="1"/>
  <c r="I10" i="13"/>
  <c r="J10" i="13" s="1"/>
  <c r="I9" i="13"/>
  <c r="J9" i="13" s="1"/>
  <c r="I8" i="13"/>
  <c r="J8" i="13" s="1"/>
  <c r="I7" i="13"/>
  <c r="J7" i="13" s="1"/>
  <c r="I6" i="13"/>
  <c r="J6" i="13" s="1"/>
  <c r="I5" i="13"/>
  <c r="J5" i="13" s="1"/>
  <c r="I4" i="13"/>
  <c r="J4" i="13" s="1"/>
  <c r="I3" i="13"/>
  <c r="J3" i="13" s="1"/>
  <c r="A3" i="13"/>
  <c r="A4" i="13" s="1"/>
  <c r="A5" i="13" s="1"/>
  <c r="A6" i="13" s="1"/>
  <c r="A7" i="13" s="1"/>
  <c r="A8" i="13" s="1"/>
  <c r="A9" i="13" s="1"/>
  <c r="A10" i="13" s="1"/>
  <c r="A11" i="13" s="1"/>
  <c r="A12" i="13" s="1"/>
  <c r="A13" i="13" s="1"/>
  <c r="A14" i="13" s="1"/>
  <c r="A15" i="13" s="1"/>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I58" i="12"/>
  <c r="J58" i="12" s="1"/>
  <c r="I57" i="12"/>
  <c r="J57" i="12" s="1"/>
  <c r="I56" i="12"/>
  <c r="J56" i="12" s="1"/>
  <c r="I55" i="12"/>
  <c r="J55" i="12" s="1"/>
  <c r="I54" i="12"/>
  <c r="J54" i="12" s="1"/>
  <c r="I53" i="12"/>
  <c r="J53" i="12" s="1"/>
  <c r="I52" i="12"/>
  <c r="J52" i="12" s="1"/>
  <c r="I51" i="12"/>
  <c r="J51" i="12" s="1"/>
  <c r="I50" i="12"/>
  <c r="J50" i="12" s="1"/>
  <c r="I49" i="12"/>
  <c r="J49" i="12" s="1"/>
  <c r="I48" i="12"/>
  <c r="J48" i="12" s="1"/>
  <c r="I47" i="12"/>
  <c r="J47" i="12" s="1"/>
  <c r="I46" i="12"/>
  <c r="I45" i="12"/>
  <c r="J45" i="12" s="1"/>
  <c r="I44" i="12"/>
  <c r="J44" i="12" s="1"/>
  <c r="I43" i="12"/>
  <c r="I42" i="12"/>
  <c r="J42" i="12" s="1"/>
  <c r="I41" i="12"/>
  <c r="J41" i="12" s="1"/>
  <c r="I40" i="12"/>
  <c r="J40" i="12" s="1"/>
  <c r="I39" i="12"/>
  <c r="J39" i="12" s="1"/>
  <c r="I38" i="12"/>
  <c r="J38" i="12" s="1"/>
  <c r="I37" i="12"/>
  <c r="J37" i="12" s="1"/>
  <c r="I36" i="12"/>
  <c r="J36" i="12" s="1"/>
  <c r="I35" i="12"/>
  <c r="J35" i="12" s="1"/>
  <c r="I34" i="12"/>
  <c r="J34" i="12" s="1"/>
  <c r="I33" i="12"/>
  <c r="J33" i="12" s="1"/>
  <c r="I32" i="12"/>
  <c r="J32" i="12" s="1"/>
  <c r="I31" i="12"/>
  <c r="J31" i="12" s="1"/>
  <c r="I30" i="12"/>
  <c r="J30" i="12" s="1"/>
  <c r="I29" i="12"/>
  <c r="J29" i="12" s="1"/>
  <c r="I28" i="12"/>
  <c r="J28" i="12" s="1"/>
  <c r="I27" i="12"/>
  <c r="J27" i="12" s="1"/>
  <c r="I26" i="12"/>
  <c r="J26" i="12" s="1"/>
  <c r="I25" i="12"/>
  <c r="J25" i="12" s="1"/>
  <c r="I24" i="12"/>
  <c r="J24" i="12" s="1"/>
  <c r="I23" i="12"/>
  <c r="J23" i="12" s="1"/>
  <c r="I22" i="12"/>
  <c r="J22" i="12" s="1"/>
  <c r="I21" i="12"/>
  <c r="J21" i="12" s="1"/>
  <c r="I20" i="12"/>
  <c r="J20" i="12" s="1"/>
  <c r="I19" i="12"/>
  <c r="J19" i="12" s="1"/>
  <c r="I18" i="12"/>
  <c r="J18" i="12" s="1"/>
  <c r="I17" i="12"/>
  <c r="J17" i="12" s="1"/>
  <c r="I16" i="12"/>
  <c r="J16" i="12" s="1"/>
  <c r="I15" i="12"/>
  <c r="I14" i="12"/>
  <c r="J14" i="12" s="1"/>
  <c r="I13" i="12"/>
  <c r="J13" i="12" s="1"/>
  <c r="I12" i="12"/>
  <c r="J12" i="12" s="1"/>
  <c r="I11" i="12"/>
  <c r="J11" i="12" s="1"/>
  <c r="I10" i="12"/>
  <c r="J10" i="12" s="1"/>
  <c r="I9" i="12"/>
  <c r="I8" i="12"/>
  <c r="J8" i="12" s="1"/>
  <c r="I7" i="12"/>
  <c r="J7" i="12" s="1"/>
  <c r="I6" i="12"/>
  <c r="J6" i="12" s="1"/>
  <c r="I5" i="12"/>
  <c r="J5" i="12" s="1"/>
  <c r="I4" i="12"/>
  <c r="J4" i="12" s="1"/>
  <c r="I3" i="12"/>
  <c r="J3" i="12" s="1"/>
  <c r="A3" i="12"/>
  <c r="A4" i="12" s="1"/>
  <c r="A5" i="12" s="1"/>
  <c r="A6" i="12" s="1"/>
  <c r="A7" i="12" s="1"/>
  <c r="A8" i="12" s="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I2" i="12"/>
  <c r="J2" i="12" s="1"/>
  <c r="I92" i="11"/>
  <c r="J92" i="11" s="1"/>
  <c r="I91" i="11"/>
  <c r="I90" i="11"/>
  <c r="J90" i="11" s="1"/>
  <c r="I89" i="11"/>
  <c r="I88" i="11"/>
  <c r="J88" i="11" s="1"/>
  <c r="I87" i="11"/>
  <c r="J87" i="11" s="1"/>
  <c r="I86" i="11"/>
  <c r="J86" i="11" s="1"/>
  <c r="I85" i="11"/>
  <c r="J85" i="11" s="1"/>
  <c r="I84" i="11"/>
  <c r="J84" i="11" s="1"/>
  <c r="I83" i="11"/>
  <c r="J83" i="11" s="1"/>
  <c r="I82" i="11"/>
  <c r="J82" i="11" s="1"/>
  <c r="I81" i="11"/>
  <c r="J81" i="11" s="1"/>
  <c r="I80" i="11"/>
  <c r="J80" i="11" s="1"/>
  <c r="I79" i="11"/>
  <c r="J79" i="11" s="1"/>
  <c r="I78" i="11"/>
  <c r="I77" i="11"/>
  <c r="J77" i="11" s="1"/>
  <c r="I76" i="11"/>
  <c r="I75" i="11"/>
  <c r="J75" i="11" s="1"/>
  <c r="I74" i="11"/>
  <c r="J74" i="11" s="1"/>
  <c r="I73" i="11"/>
  <c r="I72" i="11"/>
  <c r="J72" i="11" s="1"/>
  <c r="I70" i="11"/>
  <c r="J70" i="11" s="1"/>
  <c r="I69" i="11"/>
  <c r="J69" i="11" s="1"/>
  <c r="I68" i="11"/>
  <c r="J68" i="11" s="1"/>
  <c r="I67" i="11"/>
  <c r="J67" i="11" s="1"/>
  <c r="I66" i="11"/>
  <c r="J66" i="11" s="1"/>
  <c r="I65" i="11"/>
  <c r="J65" i="11" s="1"/>
  <c r="I64" i="11"/>
  <c r="J64" i="11" s="1"/>
  <c r="I63" i="11"/>
  <c r="I62" i="11"/>
  <c r="J62" i="11" s="1"/>
  <c r="I61" i="11"/>
  <c r="J61" i="11" s="1"/>
  <c r="I60" i="11"/>
  <c r="I59" i="11"/>
  <c r="J59" i="11" s="1"/>
  <c r="I58" i="11"/>
  <c r="J58" i="11" s="1"/>
  <c r="I57" i="11"/>
  <c r="J57" i="11" s="1"/>
  <c r="I56" i="11"/>
  <c r="J56" i="11" s="1"/>
  <c r="I55" i="11"/>
  <c r="J55" i="11" s="1"/>
  <c r="I54" i="11"/>
  <c r="J54" i="11" s="1"/>
  <c r="I53" i="11"/>
  <c r="J53" i="11" s="1"/>
  <c r="I52" i="11"/>
  <c r="J52" i="11" s="1"/>
  <c r="I51" i="11"/>
  <c r="I50" i="11"/>
  <c r="J50" i="11" s="1"/>
  <c r="I49" i="11"/>
  <c r="J49" i="11" s="1"/>
  <c r="I48" i="11"/>
  <c r="J48" i="11" s="1"/>
  <c r="I47" i="11"/>
  <c r="J47" i="11" s="1"/>
  <c r="I46" i="11"/>
  <c r="J46" i="11" s="1"/>
  <c r="I45" i="11"/>
  <c r="J45" i="11" s="1"/>
  <c r="I44" i="11"/>
  <c r="J44" i="11" s="1"/>
  <c r="I43" i="11"/>
  <c r="J43" i="11" s="1"/>
  <c r="I42" i="11"/>
  <c r="J42" i="11" s="1"/>
  <c r="I41" i="11"/>
  <c r="J41" i="11" s="1"/>
  <c r="I40" i="11"/>
  <c r="J40" i="11" s="1"/>
  <c r="I39" i="11"/>
  <c r="J39" i="11" s="1"/>
  <c r="I38" i="11"/>
  <c r="J38" i="11" s="1"/>
  <c r="I37" i="11"/>
  <c r="J37" i="11" s="1"/>
  <c r="I36" i="11"/>
  <c r="J36" i="11" s="1"/>
  <c r="I35" i="11"/>
  <c r="J35" i="11" s="1"/>
  <c r="I34" i="11"/>
  <c r="J34" i="11" s="1"/>
  <c r="I33" i="11"/>
  <c r="J33" i="11" s="1"/>
  <c r="I32" i="11"/>
  <c r="J32" i="11" s="1"/>
  <c r="I31" i="11"/>
  <c r="I30" i="11"/>
  <c r="J30" i="11" s="1"/>
  <c r="I29" i="11"/>
  <c r="I28" i="11"/>
  <c r="J28" i="11" s="1"/>
  <c r="I27" i="11"/>
  <c r="I26" i="11"/>
  <c r="J26" i="11" s="1"/>
  <c r="I25" i="11"/>
  <c r="J25" i="11" s="1"/>
  <c r="I24" i="11"/>
  <c r="J24" i="11" s="1"/>
  <c r="I23" i="11"/>
  <c r="J23" i="11" s="1"/>
  <c r="I22" i="11"/>
  <c r="I21" i="11"/>
  <c r="J21" i="11" s="1"/>
  <c r="I20" i="11"/>
  <c r="J20" i="11" s="1"/>
  <c r="I19" i="11"/>
  <c r="I18" i="11"/>
  <c r="J18" i="11" s="1"/>
  <c r="I17" i="11"/>
  <c r="J17" i="11" s="1"/>
  <c r="I16" i="11"/>
  <c r="J16" i="11" s="1"/>
  <c r="I15" i="11"/>
  <c r="I14" i="11"/>
  <c r="J14" i="11" s="1"/>
  <c r="I13" i="11"/>
  <c r="J13" i="11" s="1"/>
  <c r="I12" i="11"/>
  <c r="J12" i="11" s="1"/>
  <c r="I11" i="11"/>
  <c r="J11" i="11" s="1"/>
  <c r="I10" i="11"/>
  <c r="J10" i="11" s="1"/>
  <c r="I9" i="11"/>
  <c r="I8" i="11"/>
  <c r="J8" i="11" s="1"/>
  <c r="I7" i="11"/>
  <c r="J7" i="11" s="1"/>
  <c r="I6" i="11"/>
  <c r="J6" i="11" s="1"/>
  <c r="I5" i="11"/>
  <c r="J5" i="11" s="1"/>
  <c r="I4" i="11"/>
  <c r="J4" i="11" s="1"/>
  <c r="I3" i="11"/>
  <c r="J3" i="11" s="1"/>
  <c r="A3" i="11"/>
  <c r="A4" i="11" s="1"/>
  <c r="A5" i="11" s="1"/>
  <c r="A6" i="11" s="1"/>
  <c r="A7" i="11" s="1"/>
  <c r="A8" i="11" s="1"/>
  <c r="A9" i="11" s="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I2" i="11"/>
  <c r="J2" i="11" s="1"/>
  <c r="I174" i="10"/>
  <c r="J174" i="10" s="1"/>
  <c r="I173" i="10"/>
  <c r="J173" i="10" s="1"/>
  <c r="I172" i="10"/>
  <c r="J172" i="10" s="1"/>
  <c r="I171" i="10"/>
  <c r="J171" i="10" s="1"/>
  <c r="I170" i="10"/>
  <c r="J170" i="10" s="1"/>
  <c r="I169" i="10"/>
  <c r="I168" i="10"/>
  <c r="J168" i="10" s="1"/>
  <c r="I167" i="10"/>
  <c r="I166" i="10"/>
  <c r="J166" i="10" s="1"/>
  <c r="I165" i="10"/>
  <c r="J165" i="10" s="1"/>
  <c r="I164" i="10"/>
  <c r="I163" i="10"/>
  <c r="J163" i="10" s="1"/>
  <c r="I161" i="10"/>
  <c r="J161" i="10" s="1"/>
  <c r="I160" i="10"/>
  <c r="J160" i="10" s="1"/>
  <c r="I159" i="10"/>
  <c r="I158" i="10"/>
  <c r="I157" i="10"/>
  <c r="J157" i="10" s="1"/>
  <c r="I156" i="10"/>
  <c r="I155" i="10"/>
  <c r="I154" i="10"/>
  <c r="I153" i="10"/>
  <c r="J153" i="10" s="1"/>
  <c r="I152" i="10"/>
  <c r="I151" i="10"/>
  <c r="J151" i="10" s="1"/>
  <c r="I150" i="10"/>
  <c r="J150" i="10" s="1"/>
  <c r="I149" i="10"/>
  <c r="J149" i="10" s="1"/>
  <c r="I148" i="10"/>
  <c r="J148" i="10" s="1"/>
  <c r="I147" i="10"/>
  <c r="J147" i="10" s="1"/>
  <c r="I146" i="10"/>
  <c r="J146" i="10" s="1"/>
  <c r="I145" i="10"/>
  <c r="J145" i="10" s="1"/>
  <c r="I144" i="10"/>
  <c r="J144" i="10" s="1"/>
  <c r="I143" i="10"/>
  <c r="I142" i="10"/>
  <c r="J142" i="10" s="1"/>
  <c r="I141" i="10"/>
  <c r="J141" i="10" s="1"/>
  <c r="I140" i="10"/>
  <c r="J140" i="10" s="1"/>
  <c r="I139" i="10"/>
  <c r="J139" i="10" s="1"/>
  <c r="I138" i="10"/>
  <c r="J138" i="10" s="1"/>
  <c r="I137" i="10"/>
  <c r="J137" i="10" s="1"/>
  <c r="I136" i="10"/>
  <c r="J136" i="10" s="1"/>
  <c r="I135" i="10"/>
  <c r="J135" i="10" s="1"/>
  <c r="I134" i="10"/>
  <c r="J134" i="10" s="1"/>
  <c r="I133" i="10"/>
  <c r="I132" i="10"/>
  <c r="J132" i="10" s="1"/>
  <c r="I131" i="10"/>
  <c r="J131" i="10" s="1"/>
  <c r="I130" i="10"/>
  <c r="J130" i="10" s="1"/>
  <c r="I129" i="10"/>
  <c r="J129" i="10" s="1"/>
  <c r="I128" i="10"/>
  <c r="J128" i="10" s="1"/>
  <c r="I127" i="10"/>
  <c r="J127" i="10" s="1"/>
  <c r="I126" i="10"/>
  <c r="I125" i="10"/>
  <c r="J125" i="10" s="1"/>
  <c r="I124" i="10"/>
  <c r="J124" i="10" s="1"/>
  <c r="I123" i="10"/>
  <c r="J123" i="10" s="1"/>
  <c r="I122" i="10"/>
  <c r="J122" i="10" s="1"/>
  <c r="I121" i="10"/>
  <c r="J121" i="10" s="1"/>
  <c r="I120" i="10"/>
  <c r="J120" i="10" s="1"/>
  <c r="I119" i="10"/>
  <c r="J119" i="10" s="1"/>
  <c r="I118" i="10"/>
  <c r="J118" i="10" s="1"/>
  <c r="I117" i="10"/>
  <c r="J117" i="10" s="1"/>
  <c r="I116" i="10"/>
  <c r="J116" i="10" s="1"/>
  <c r="I115" i="10"/>
  <c r="J115" i="10" s="1"/>
  <c r="I114" i="10"/>
  <c r="J114" i="10" s="1"/>
  <c r="I113" i="10"/>
  <c r="J113" i="10" s="1"/>
  <c r="I112" i="10"/>
  <c r="J112" i="10" s="1"/>
  <c r="I111" i="10"/>
  <c r="I110" i="10"/>
  <c r="J110" i="10" s="1"/>
  <c r="I109" i="10"/>
  <c r="I108" i="10"/>
  <c r="J108" i="10" s="1"/>
  <c r="I107" i="10"/>
  <c r="J107" i="10" s="1"/>
  <c r="I106" i="10"/>
  <c r="J106" i="10" s="1"/>
  <c r="I105" i="10"/>
  <c r="J105" i="10" s="1"/>
  <c r="I104" i="10"/>
  <c r="I103" i="10"/>
  <c r="J103" i="10" s="1"/>
  <c r="I102" i="10"/>
  <c r="J102" i="10" s="1"/>
  <c r="I101" i="10"/>
  <c r="J101" i="10" s="1"/>
  <c r="I100" i="10"/>
  <c r="J100" i="10" s="1"/>
  <c r="I99" i="10"/>
  <c r="I98" i="10"/>
  <c r="J98" i="10" s="1"/>
  <c r="I97" i="10"/>
  <c r="J97" i="10" s="1"/>
  <c r="I96" i="10"/>
  <c r="J96" i="10" s="1"/>
  <c r="I95" i="10"/>
  <c r="I94" i="10"/>
  <c r="I93" i="10"/>
  <c r="J93" i="10" s="1"/>
  <c r="I92" i="10"/>
  <c r="J92" i="10" s="1"/>
  <c r="I91" i="10"/>
  <c r="I90" i="10"/>
  <c r="J90" i="10" s="1"/>
  <c r="I89" i="10"/>
  <c r="J89" i="10" s="1"/>
  <c r="I88" i="10"/>
  <c r="I87" i="10"/>
  <c r="J87" i="10" s="1"/>
  <c r="I86" i="10"/>
  <c r="J86" i="10" s="1"/>
  <c r="I85" i="10"/>
  <c r="I84" i="10"/>
  <c r="J84" i="10" s="1"/>
  <c r="I83" i="10"/>
  <c r="I82" i="10"/>
  <c r="I81" i="10"/>
  <c r="J81" i="10" s="1"/>
  <c r="I80" i="10"/>
  <c r="J80" i="10" s="1"/>
  <c r="I79" i="10"/>
  <c r="J79" i="10" s="1"/>
  <c r="I78" i="10"/>
  <c r="J78" i="10" s="1"/>
  <c r="I77" i="10"/>
  <c r="J77" i="10" s="1"/>
  <c r="I76" i="10"/>
  <c r="J76" i="10" s="1"/>
  <c r="I75" i="10"/>
  <c r="I74" i="10"/>
  <c r="J74" i="10" s="1"/>
  <c r="I73" i="10"/>
  <c r="J73" i="10" s="1"/>
  <c r="I72" i="10"/>
  <c r="J72" i="10" s="1"/>
  <c r="I71" i="10"/>
  <c r="J71" i="10" s="1"/>
  <c r="I70" i="10"/>
  <c r="J70" i="10" s="1"/>
  <c r="I69" i="10"/>
  <c r="J69" i="10" s="1"/>
  <c r="I68" i="10"/>
  <c r="J68" i="10" s="1"/>
  <c r="I67" i="10"/>
  <c r="I66" i="10"/>
  <c r="I65" i="10"/>
  <c r="J65" i="10" s="1"/>
  <c r="I64" i="10"/>
  <c r="I63" i="10"/>
  <c r="J63" i="10" s="1"/>
  <c r="I62" i="10"/>
  <c r="J62" i="10" s="1"/>
  <c r="I61" i="10"/>
  <c r="J61" i="10" s="1"/>
  <c r="I60" i="10"/>
  <c r="J60" i="10" s="1"/>
  <c r="I59" i="10"/>
  <c r="I58" i="10"/>
  <c r="I57" i="10"/>
  <c r="J57" i="10" s="1"/>
  <c r="I56" i="10"/>
  <c r="I55" i="10"/>
  <c r="J55" i="10" s="1"/>
  <c r="I54" i="10"/>
  <c r="J54" i="10" s="1"/>
  <c r="I53" i="10"/>
  <c r="I52" i="10"/>
  <c r="J52" i="10" s="1"/>
  <c r="I51" i="10"/>
  <c r="I50" i="10"/>
  <c r="J50" i="10" s="1"/>
  <c r="I49" i="10"/>
  <c r="I48" i="10"/>
  <c r="J48" i="10" s="1"/>
  <c r="I47" i="10"/>
  <c r="I46" i="10"/>
  <c r="J46" i="10" s="1"/>
  <c r="I45" i="10"/>
  <c r="J45" i="10" s="1"/>
  <c r="I44" i="10"/>
  <c r="J44" i="10" s="1"/>
  <c r="I43" i="10"/>
  <c r="I42" i="10"/>
  <c r="I41" i="10"/>
  <c r="J41" i="10" s="1"/>
  <c r="I40" i="10"/>
  <c r="J40" i="10" s="1"/>
  <c r="I39" i="10"/>
  <c r="I38" i="10"/>
  <c r="J38" i="10" s="1"/>
  <c r="I37" i="10"/>
  <c r="J37" i="10" s="1"/>
  <c r="I36" i="10"/>
  <c r="J36" i="10" s="1"/>
  <c r="I35" i="10"/>
  <c r="J35" i="10" s="1"/>
  <c r="I34" i="10"/>
  <c r="J34" i="10" s="1"/>
  <c r="I33" i="10"/>
  <c r="J33" i="10" s="1"/>
  <c r="I32" i="10"/>
  <c r="J32" i="10" s="1"/>
  <c r="I31" i="10"/>
  <c r="J31" i="10" s="1"/>
  <c r="I30" i="10"/>
  <c r="J30" i="10" s="1"/>
  <c r="I29" i="10"/>
  <c r="J29" i="10" s="1"/>
  <c r="I28" i="10"/>
  <c r="J28" i="10" s="1"/>
  <c r="I27" i="10"/>
  <c r="J27" i="10" s="1"/>
  <c r="I26" i="10"/>
  <c r="J26" i="10" s="1"/>
  <c r="I25" i="10"/>
  <c r="J25" i="10" s="1"/>
  <c r="I24" i="10"/>
  <c r="J24" i="10" s="1"/>
  <c r="I23" i="10"/>
  <c r="I22" i="10"/>
  <c r="J22" i="10" s="1"/>
  <c r="I21" i="10"/>
  <c r="J21" i="10" s="1"/>
  <c r="I20" i="10"/>
  <c r="J20" i="10" s="1"/>
  <c r="I19" i="10"/>
  <c r="J19" i="10" s="1"/>
  <c r="I18" i="10"/>
  <c r="J18" i="10" s="1"/>
  <c r="I17" i="10"/>
  <c r="J17" i="10" s="1"/>
  <c r="I16" i="10"/>
  <c r="J16" i="10" s="1"/>
  <c r="I15" i="10"/>
  <c r="J15" i="10" s="1"/>
  <c r="I14" i="10"/>
  <c r="J14" i="10" s="1"/>
  <c r="I13" i="10"/>
  <c r="J13" i="10" s="1"/>
  <c r="I12" i="10"/>
  <c r="J12" i="10" s="1"/>
  <c r="I11" i="10"/>
  <c r="J11" i="10" s="1"/>
  <c r="I10" i="10"/>
  <c r="J10" i="10" s="1"/>
  <c r="I9" i="10"/>
  <c r="J9" i="10" s="1"/>
  <c r="I8" i="10"/>
  <c r="J8" i="10" s="1"/>
  <c r="I7" i="10"/>
  <c r="J7" i="10" s="1"/>
  <c r="I6" i="10"/>
  <c r="J6" i="10" s="1"/>
  <c r="I5" i="10"/>
  <c r="J5" i="10" s="1"/>
  <c r="I4" i="10"/>
  <c r="J4" i="10" s="1"/>
  <c r="I3" i="10"/>
  <c r="J3" i="10" s="1"/>
  <c r="A3" i="10"/>
  <c r="A4" i="10" s="1"/>
  <c r="A5" i="10" s="1"/>
  <c r="A6" i="10" s="1"/>
  <c r="A7" i="10" s="1"/>
  <c r="A8" i="10" s="1"/>
  <c r="A9" i="10" s="1"/>
  <c r="A10" i="10" s="1"/>
  <c r="A11" i="10" s="1"/>
  <c r="A12" i="10" s="1"/>
  <c r="A13" i="10" s="1"/>
  <c r="A14" i="10" s="1"/>
  <c r="I2" i="10"/>
  <c r="J2" i="10" s="1"/>
  <c r="I127" i="9"/>
  <c r="J127" i="9" s="1"/>
  <c r="I126" i="9"/>
  <c r="J126" i="9" s="1"/>
  <c r="I125" i="9"/>
  <c r="J125" i="9" s="1"/>
  <c r="I124" i="9"/>
  <c r="J124" i="9" s="1"/>
  <c r="I123" i="9"/>
  <c r="J123" i="9" s="1"/>
  <c r="I122" i="9"/>
  <c r="J122" i="9" s="1"/>
  <c r="I121" i="9"/>
  <c r="J121" i="9" s="1"/>
  <c r="I120" i="9"/>
  <c r="I119" i="9"/>
  <c r="J119" i="9" s="1"/>
  <c r="I118" i="9"/>
  <c r="I117" i="9"/>
  <c r="J117" i="9" s="1"/>
  <c r="I116" i="9"/>
  <c r="J116" i="9" s="1"/>
  <c r="I115" i="9"/>
  <c r="I114" i="9"/>
  <c r="J114" i="9" s="1"/>
  <c r="I112" i="9"/>
  <c r="J112" i="9" s="1"/>
  <c r="I111" i="9"/>
  <c r="J111" i="9" s="1"/>
  <c r="I110" i="9"/>
  <c r="J110" i="9" s="1"/>
  <c r="I109" i="9"/>
  <c r="I108" i="9"/>
  <c r="J108" i="9" s="1"/>
  <c r="I107" i="9"/>
  <c r="I106" i="9"/>
  <c r="J106" i="9" s="1"/>
  <c r="I105" i="9"/>
  <c r="J105" i="9" s="1"/>
  <c r="I104" i="9"/>
  <c r="J104" i="9" s="1"/>
  <c r="I103" i="9"/>
  <c r="J103" i="9" s="1"/>
  <c r="I102" i="9"/>
  <c r="J102" i="9" s="1"/>
  <c r="I101" i="9"/>
  <c r="I100" i="9"/>
  <c r="J100" i="9" s="1"/>
  <c r="I99" i="9"/>
  <c r="J99" i="9" s="1"/>
  <c r="I98" i="9"/>
  <c r="J98" i="9" s="1"/>
  <c r="I97" i="9"/>
  <c r="J97" i="9" s="1"/>
  <c r="I96" i="9"/>
  <c r="J96" i="9" s="1"/>
  <c r="I95" i="9"/>
  <c r="J95" i="9" s="1"/>
  <c r="I94" i="9"/>
  <c r="J94" i="9" s="1"/>
  <c r="I93" i="9"/>
  <c r="J93" i="9" s="1"/>
  <c r="I92" i="9"/>
  <c r="J92" i="9" s="1"/>
  <c r="I91" i="9"/>
  <c r="I90" i="9"/>
  <c r="J90" i="9" s="1"/>
  <c r="I89" i="9"/>
  <c r="I88" i="9"/>
  <c r="J88" i="9" s="1"/>
  <c r="I87" i="9"/>
  <c r="J87" i="9" s="1"/>
  <c r="I86" i="9"/>
  <c r="J86" i="9" s="1"/>
  <c r="I85" i="9"/>
  <c r="J85" i="9" s="1"/>
  <c r="I84" i="9"/>
  <c r="J84" i="9" s="1"/>
  <c r="I83" i="9"/>
  <c r="J83" i="9" s="1"/>
  <c r="I82" i="9"/>
  <c r="I81" i="9"/>
  <c r="J81" i="9" s="1"/>
  <c r="I80" i="9"/>
  <c r="J80" i="9" s="1"/>
  <c r="I79" i="9"/>
  <c r="J79" i="9" s="1"/>
  <c r="I78" i="9"/>
  <c r="J78" i="9" s="1"/>
  <c r="I77" i="9"/>
  <c r="J77" i="9" s="1"/>
  <c r="I76" i="9"/>
  <c r="J76" i="9" s="1"/>
  <c r="I75" i="9"/>
  <c r="J75" i="9" s="1"/>
  <c r="I74" i="9"/>
  <c r="J74" i="9" s="1"/>
  <c r="I73" i="9"/>
  <c r="J73" i="9" s="1"/>
  <c r="I72" i="9"/>
  <c r="J72" i="9" s="1"/>
  <c r="I71" i="9"/>
  <c r="J71" i="9" s="1"/>
  <c r="I70" i="9"/>
  <c r="J70" i="9" s="1"/>
  <c r="I65" i="9"/>
  <c r="J65" i="9" s="1"/>
  <c r="I64" i="9"/>
  <c r="I63" i="9"/>
  <c r="J63" i="9" s="1"/>
  <c r="I62" i="9"/>
  <c r="J62" i="9" s="1"/>
  <c r="I61" i="9"/>
  <c r="J61" i="9" s="1"/>
  <c r="I60" i="9"/>
  <c r="J60" i="9" s="1"/>
  <c r="I59" i="9"/>
  <c r="J59" i="9" s="1"/>
  <c r="I58" i="9"/>
  <c r="J58" i="9" s="1"/>
  <c r="I57" i="9"/>
  <c r="J57" i="9" s="1"/>
  <c r="I56" i="9"/>
  <c r="I55" i="9"/>
  <c r="J55" i="9" s="1"/>
  <c r="I54" i="9"/>
  <c r="J54" i="9" s="1"/>
  <c r="I53" i="9"/>
  <c r="I52" i="9"/>
  <c r="J52" i="9" s="1"/>
  <c r="I51" i="9"/>
  <c r="J51" i="9" s="1"/>
  <c r="I50" i="9"/>
  <c r="I49" i="9"/>
  <c r="J49" i="9" s="1"/>
  <c r="I48" i="9"/>
  <c r="J48" i="9" s="1"/>
  <c r="I47" i="9"/>
  <c r="J47" i="9" s="1"/>
  <c r="I46" i="9"/>
  <c r="J46" i="9" s="1"/>
  <c r="I45" i="9"/>
  <c r="J45" i="9" s="1"/>
  <c r="I44" i="9"/>
  <c r="J44" i="9" s="1"/>
  <c r="I43" i="9"/>
  <c r="J43" i="9" s="1"/>
  <c r="I42" i="9"/>
  <c r="J42" i="9" s="1"/>
  <c r="I41" i="9"/>
  <c r="I40" i="9"/>
  <c r="J40" i="9" s="1"/>
  <c r="I39" i="9"/>
  <c r="J39" i="9" s="1"/>
  <c r="I38" i="9"/>
  <c r="I37" i="9"/>
  <c r="J37" i="9" s="1"/>
  <c r="I36" i="9"/>
  <c r="J36" i="9" s="1"/>
  <c r="I35" i="9"/>
  <c r="J35" i="9" s="1"/>
  <c r="I34" i="9"/>
  <c r="I33" i="9"/>
  <c r="J33" i="9" s="1"/>
  <c r="I32" i="9"/>
  <c r="J32" i="9" s="1"/>
  <c r="I31" i="9"/>
  <c r="J31" i="9" s="1"/>
  <c r="I30" i="9"/>
  <c r="I29" i="9"/>
  <c r="J29" i="9" s="1"/>
  <c r="I28" i="9"/>
  <c r="J28" i="9" s="1"/>
  <c r="I27" i="9"/>
  <c r="J27" i="9" s="1"/>
  <c r="I26" i="9"/>
  <c r="J26" i="9" s="1"/>
  <c r="I25" i="9"/>
  <c r="J25" i="9" s="1"/>
  <c r="I24" i="9"/>
  <c r="I23" i="9"/>
  <c r="J23" i="9" s="1"/>
  <c r="I22" i="9"/>
  <c r="J22" i="9" s="1"/>
  <c r="I21" i="9"/>
  <c r="I20" i="9"/>
  <c r="J20" i="9" s="1"/>
  <c r="I19" i="9"/>
  <c r="J19" i="9" s="1"/>
  <c r="I18" i="9"/>
  <c r="J18" i="9" s="1"/>
  <c r="I17" i="9"/>
  <c r="J17" i="9" s="1"/>
  <c r="I16" i="9"/>
  <c r="J16" i="9" s="1"/>
  <c r="I15" i="9"/>
  <c r="J15" i="9" s="1"/>
  <c r="I14" i="9"/>
  <c r="J14" i="9" s="1"/>
  <c r="I13" i="9"/>
  <c r="J13" i="9" s="1"/>
  <c r="I12" i="9"/>
  <c r="J12" i="9" s="1"/>
  <c r="I11" i="9"/>
  <c r="J11" i="9" s="1"/>
  <c r="I10" i="9"/>
  <c r="J10" i="9" s="1"/>
  <c r="I9" i="9"/>
  <c r="J9" i="9" s="1"/>
  <c r="I8" i="9"/>
  <c r="J8" i="9" s="1"/>
  <c r="I7" i="9"/>
  <c r="J7" i="9" s="1"/>
  <c r="I6" i="9"/>
  <c r="J6" i="9" s="1"/>
  <c r="I5" i="9"/>
  <c r="J5" i="9" s="1"/>
  <c r="I4" i="9"/>
  <c r="J4" i="9" s="1"/>
  <c r="I3" i="9"/>
  <c r="J3" i="9" s="1"/>
  <c r="A3" i="9"/>
  <c r="A4" i="9" s="1"/>
  <c r="A5" i="9" s="1"/>
  <c r="A6" i="9" s="1"/>
  <c r="A7" i="9" s="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I2" i="9"/>
  <c r="I350" i="7"/>
  <c r="J350" i="7" s="1"/>
  <c r="I349" i="7"/>
  <c r="I348" i="7"/>
  <c r="J348" i="7" s="1"/>
  <c r="I347" i="7"/>
  <c r="I346" i="7"/>
  <c r="J346" i="7" s="1"/>
  <c r="I345" i="7"/>
  <c r="J345" i="7" s="1"/>
  <c r="I344" i="7"/>
  <c r="J344" i="7" s="1"/>
  <c r="I343" i="7"/>
  <c r="J343" i="7" s="1"/>
  <c r="I342" i="7"/>
  <c r="J342" i="7" s="1"/>
  <c r="I341" i="7"/>
  <c r="I340" i="7"/>
  <c r="J340" i="7" s="1"/>
  <c r="I339" i="7"/>
  <c r="I338" i="7"/>
  <c r="J338" i="7" s="1"/>
  <c r="I337" i="7"/>
  <c r="I336" i="7"/>
  <c r="J336" i="7" s="1"/>
  <c r="I335" i="7"/>
  <c r="J335" i="7" s="1"/>
  <c r="I334" i="7"/>
  <c r="J334" i="7" s="1"/>
  <c r="I333" i="7"/>
  <c r="J333" i="7" s="1"/>
  <c r="I332" i="7"/>
  <c r="J332" i="7" s="1"/>
  <c r="I331" i="7"/>
  <c r="J331" i="7" s="1"/>
  <c r="I330" i="7"/>
  <c r="J330" i="7" s="1"/>
  <c r="I329" i="7"/>
  <c r="J329" i="7" s="1"/>
  <c r="I328" i="7"/>
  <c r="I327" i="7"/>
  <c r="J327" i="7" s="1"/>
  <c r="I326" i="7"/>
  <c r="I325" i="7"/>
  <c r="J325" i="7" s="1"/>
  <c r="I324" i="7"/>
  <c r="J324" i="7" s="1"/>
  <c r="I323" i="7"/>
  <c r="J323" i="7" s="1"/>
  <c r="I322" i="7"/>
  <c r="I321" i="7"/>
  <c r="J321" i="7" s="1"/>
  <c r="I320" i="7"/>
  <c r="J320" i="7" s="1"/>
  <c r="I319" i="7"/>
  <c r="I318" i="7"/>
  <c r="J318" i="7" s="1"/>
  <c r="I317" i="7"/>
  <c r="I316" i="7"/>
  <c r="J316" i="7" s="1"/>
  <c r="I315" i="7"/>
  <c r="I314" i="7"/>
  <c r="J314" i="7" s="1"/>
  <c r="I313" i="7"/>
  <c r="J313" i="7" s="1"/>
  <c r="I312" i="7"/>
  <c r="J312" i="7" s="1"/>
  <c r="I311" i="7"/>
  <c r="I310" i="7"/>
  <c r="J310" i="7" s="1"/>
  <c r="I309" i="7"/>
  <c r="I308" i="7"/>
  <c r="J308" i="7" s="1"/>
  <c r="I307" i="7"/>
  <c r="I306" i="7"/>
  <c r="J306" i="7" s="1"/>
  <c r="I305" i="7"/>
  <c r="J305" i="7" s="1"/>
  <c r="I304" i="7"/>
  <c r="I303" i="7"/>
  <c r="J303" i="7" s="1"/>
  <c r="I301" i="7"/>
  <c r="J301" i="7" s="1"/>
  <c r="I300" i="7"/>
  <c r="J300" i="7" s="1"/>
  <c r="I299" i="7"/>
  <c r="J299" i="7" s="1"/>
  <c r="I298" i="7"/>
  <c r="J298" i="7" s="1"/>
  <c r="I297" i="7"/>
  <c r="J297" i="7" s="1"/>
  <c r="I296" i="7"/>
  <c r="J296" i="7" s="1"/>
  <c r="I295" i="7"/>
  <c r="J295" i="7" s="1"/>
  <c r="I294" i="7"/>
  <c r="J294" i="7" s="1"/>
  <c r="I293" i="7"/>
  <c r="J293" i="7" s="1"/>
  <c r="I292" i="7"/>
  <c r="J292" i="7" s="1"/>
  <c r="I291" i="7"/>
  <c r="J291" i="7" s="1"/>
  <c r="I290" i="7"/>
  <c r="J290" i="7" s="1"/>
  <c r="I289" i="7"/>
  <c r="I288" i="7"/>
  <c r="J288" i="7" s="1"/>
  <c r="I287" i="7"/>
  <c r="J287" i="7" s="1"/>
  <c r="I286" i="7"/>
  <c r="J286" i="7" s="1"/>
  <c r="I285" i="7"/>
  <c r="J285" i="7" s="1"/>
  <c r="I284" i="7"/>
  <c r="J284" i="7" s="1"/>
  <c r="I283" i="7"/>
  <c r="J283" i="7" s="1"/>
  <c r="I282" i="7"/>
  <c r="J282" i="7" s="1"/>
  <c r="I281" i="7"/>
  <c r="J281" i="7" s="1"/>
  <c r="I280" i="7"/>
  <c r="J280" i="7" s="1"/>
  <c r="I279" i="7"/>
  <c r="J279" i="7" s="1"/>
  <c r="I278" i="7"/>
  <c r="J278" i="7" s="1"/>
  <c r="I277" i="7"/>
  <c r="J277" i="7" s="1"/>
  <c r="I276" i="7"/>
  <c r="J276" i="7" s="1"/>
  <c r="I275" i="7"/>
  <c r="J275" i="7" s="1"/>
  <c r="I274" i="7"/>
  <c r="J274" i="7" s="1"/>
  <c r="I273" i="7"/>
  <c r="J273" i="7" s="1"/>
  <c r="I272" i="7"/>
  <c r="I271" i="7"/>
  <c r="J271" i="7" s="1"/>
  <c r="I270" i="7"/>
  <c r="J270" i="7" s="1"/>
  <c r="I269" i="7"/>
  <c r="J269" i="7" s="1"/>
  <c r="I268" i="7"/>
  <c r="J268" i="7" s="1"/>
  <c r="I267" i="7"/>
  <c r="J267" i="7" s="1"/>
  <c r="I266" i="7"/>
  <c r="J266" i="7" s="1"/>
  <c r="I265" i="7"/>
  <c r="J265" i="7" s="1"/>
  <c r="I264" i="7"/>
  <c r="J264" i="7" s="1"/>
  <c r="I263" i="7"/>
  <c r="J263" i="7" s="1"/>
  <c r="I262" i="7"/>
  <c r="J262" i="7" s="1"/>
  <c r="I261" i="7"/>
  <c r="J261" i="7" s="1"/>
  <c r="I260" i="7"/>
  <c r="J260" i="7" s="1"/>
  <c r="A260" i="7"/>
  <c r="A261" i="7" s="1"/>
  <c r="A262" i="7" s="1"/>
  <c r="A263" i="7" s="1"/>
  <c r="A264" i="7" s="1"/>
  <c r="A265" i="7" s="1"/>
  <c r="A266" i="7" s="1"/>
  <c r="A267" i="7" s="1"/>
  <c r="A268" i="7" s="1"/>
  <c r="A269" i="7" s="1"/>
  <c r="A270" i="7" s="1"/>
  <c r="A271" i="7" s="1"/>
  <c r="A272" i="7" s="1"/>
  <c r="A273" i="7" s="1"/>
  <c r="A274" i="7" s="1"/>
  <c r="A275" i="7" s="1"/>
  <c r="A276" i="7" s="1"/>
  <c r="A277" i="7" s="1"/>
  <c r="A278" i="7" s="1"/>
  <c r="A279" i="7" s="1"/>
  <c r="A280" i="7" s="1"/>
  <c r="A281" i="7" s="1"/>
  <c r="A282" i="7" s="1"/>
  <c r="A283" i="7" s="1"/>
  <c r="A284" i="7" s="1"/>
  <c r="A285" i="7" s="1"/>
  <c r="A286" i="7" s="1"/>
  <c r="A287" i="7" s="1"/>
  <c r="A288" i="7" s="1"/>
  <c r="A289" i="7" s="1"/>
  <c r="A290" i="7" s="1"/>
  <c r="A291" i="7" s="1"/>
  <c r="A292" i="7" s="1"/>
  <c r="A293" i="7" s="1"/>
  <c r="A294" i="7" s="1"/>
  <c r="A295" i="7" s="1"/>
  <c r="A296" i="7" s="1"/>
  <c r="A297" i="7" s="1"/>
  <c r="A298" i="7" s="1"/>
  <c r="A299" i="7" s="1"/>
  <c r="A300" i="7" s="1"/>
  <c r="A301" i="7" s="1"/>
  <c r="A303" i="7" s="1"/>
  <c r="A304" i="7" s="1"/>
  <c r="A305" i="7" s="1"/>
  <c r="A306" i="7" s="1"/>
  <c r="A307" i="7" s="1"/>
  <c r="A308" i="7" s="1"/>
  <c r="A309" i="7" s="1"/>
  <c r="A310" i="7" s="1"/>
  <c r="A311" i="7" s="1"/>
  <c r="A312" i="7" s="1"/>
  <c r="A313" i="7" s="1"/>
  <c r="A314" i="7" s="1"/>
  <c r="A315" i="7" s="1"/>
  <c r="A316" i="7" s="1"/>
  <c r="A317" i="7" s="1"/>
  <c r="A318" i="7" s="1"/>
  <c r="A319" i="7" s="1"/>
  <c r="A320" i="7" s="1"/>
  <c r="A321" i="7" s="1"/>
  <c r="A322" i="7" s="1"/>
  <c r="A323" i="7" s="1"/>
  <c r="A324" i="7" s="1"/>
  <c r="A325" i="7" s="1"/>
  <c r="A326" i="7" s="1"/>
  <c r="A327" i="7" s="1"/>
  <c r="A328" i="7" s="1"/>
  <c r="A329" i="7" s="1"/>
  <c r="A330" i="7" s="1"/>
  <c r="A331" i="7" s="1"/>
  <c r="A332" i="7" s="1"/>
  <c r="A333" i="7" s="1"/>
  <c r="A334" i="7" s="1"/>
  <c r="A335" i="7" s="1"/>
  <c r="A336" i="7" s="1"/>
  <c r="A337" i="7" s="1"/>
  <c r="A338" i="7" s="1"/>
  <c r="A339" i="7" s="1"/>
  <c r="A340" i="7" s="1"/>
  <c r="A341" i="7" s="1"/>
  <c r="A342" i="7" s="1"/>
  <c r="A343" i="7" s="1"/>
  <c r="A344" i="7" s="1"/>
  <c r="A345" i="7" s="1"/>
  <c r="A346" i="7" s="1"/>
  <c r="A347" i="7" s="1"/>
  <c r="A348" i="7" s="1"/>
  <c r="A349" i="7" s="1"/>
  <c r="A350" i="7" s="1"/>
  <c r="A351" i="7" s="1"/>
  <c r="A352" i="7" s="1"/>
  <c r="A353" i="7" s="1"/>
  <c r="A354" i="7" s="1"/>
  <c r="A355" i="7" s="1"/>
  <c r="A356" i="7" s="1"/>
  <c r="A357" i="7" s="1"/>
  <c r="A358" i="7" s="1"/>
  <c r="A359" i="7" s="1"/>
  <c r="A360" i="7" s="1"/>
  <c r="A361" i="7" s="1"/>
  <c r="A362" i="7" s="1"/>
  <c r="A363" i="7" s="1"/>
  <c r="A364" i="7" s="1"/>
  <c r="A365" i="7" s="1"/>
  <c r="A366" i="7" s="1"/>
  <c r="A367" i="7" s="1"/>
  <c r="A368" i="7" s="1"/>
  <c r="A369" i="7" s="1"/>
  <c r="A370" i="7" s="1"/>
  <c r="A371" i="7" s="1"/>
  <c r="A372" i="7" s="1"/>
  <c r="A373" i="7" s="1"/>
  <c r="A374" i="7" s="1"/>
  <c r="A375" i="7" s="1"/>
  <c r="A376" i="7" s="1"/>
  <c r="A377" i="7" s="1"/>
  <c r="A378" i="7" s="1"/>
  <c r="A379" i="7" s="1"/>
  <c r="A380" i="7" s="1"/>
  <c r="A381" i="7" s="1"/>
  <c r="A382" i="7" s="1"/>
  <c r="A383" i="7" s="1"/>
  <c r="A384" i="7" s="1"/>
  <c r="A385" i="7" s="1"/>
  <c r="A386" i="7" s="1"/>
  <c r="A387" i="7" s="1"/>
  <c r="A388" i="7" s="1"/>
  <c r="A389" i="7" s="1"/>
  <c r="A390" i="7" s="1"/>
  <c r="A391" i="7" s="1"/>
  <c r="A392" i="7" s="1"/>
  <c r="A393" i="7" s="1"/>
  <c r="A394" i="7" s="1"/>
  <c r="A395" i="7" s="1"/>
  <c r="A396" i="7" s="1"/>
  <c r="A397" i="7" s="1"/>
  <c r="A398" i="7" s="1"/>
  <c r="A399" i="7" s="1"/>
  <c r="A400" i="7" s="1"/>
  <c r="A401" i="7" s="1"/>
  <c r="A402" i="7" s="1"/>
  <c r="A403" i="7" s="1"/>
  <c r="A404" i="7" s="1"/>
  <c r="I259" i="7"/>
  <c r="J259" i="7" s="1"/>
  <c r="I257" i="7"/>
  <c r="J257" i="7" s="1"/>
  <c r="I256" i="7"/>
  <c r="J256" i="7" s="1"/>
  <c r="I255" i="7"/>
  <c r="J255" i="7" s="1"/>
  <c r="I254" i="7"/>
  <c r="J254" i="7" s="1"/>
  <c r="I253" i="7"/>
  <c r="J253" i="7" s="1"/>
  <c r="I252" i="7"/>
  <c r="J252" i="7" s="1"/>
  <c r="I251" i="7"/>
  <c r="J251" i="7" s="1"/>
  <c r="I250" i="7"/>
  <c r="J250" i="7" s="1"/>
  <c r="I249" i="7"/>
  <c r="J249" i="7" s="1"/>
  <c r="I248" i="7"/>
  <c r="J248" i="7" s="1"/>
  <c r="I247" i="7"/>
  <c r="I246" i="7"/>
  <c r="J246" i="7" s="1"/>
  <c r="I245" i="7"/>
  <c r="J245" i="7" s="1"/>
  <c r="I244" i="7"/>
  <c r="J244" i="7" s="1"/>
  <c r="I243" i="7"/>
  <c r="J243" i="7" s="1"/>
  <c r="I242" i="7"/>
  <c r="J242" i="7" s="1"/>
  <c r="I241" i="7"/>
  <c r="J241" i="7" s="1"/>
  <c r="I240" i="7"/>
  <c r="I239" i="7"/>
  <c r="J239" i="7" s="1"/>
  <c r="I238" i="7"/>
  <c r="J238" i="7" s="1"/>
  <c r="I237" i="7"/>
  <c r="I236" i="7"/>
  <c r="J236" i="7" s="1"/>
  <c r="I235" i="7"/>
  <c r="J235" i="7" s="1"/>
  <c r="I234" i="7"/>
  <c r="J234" i="7" s="1"/>
  <c r="I233" i="7"/>
  <c r="I232" i="7"/>
  <c r="J232" i="7" s="1"/>
  <c r="I231" i="7"/>
  <c r="J231" i="7" s="1"/>
  <c r="I230" i="7"/>
  <c r="J230" i="7" s="1"/>
  <c r="I229" i="7"/>
  <c r="I228" i="7"/>
  <c r="J228" i="7" s="1"/>
  <c r="I227" i="7"/>
  <c r="J227" i="7" s="1"/>
  <c r="I226" i="7"/>
  <c r="J226" i="7" s="1"/>
  <c r="I225" i="7"/>
  <c r="J225" i="7" s="1"/>
  <c r="I224" i="7"/>
  <c r="J224" i="7" s="1"/>
  <c r="I223" i="7"/>
  <c r="J223" i="7" s="1"/>
  <c r="I222" i="7"/>
  <c r="J222" i="7" s="1"/>
  <c r="I221" i="7"/>
  <c r="J221" i="7" s="1"/>
  <c r="I220" i="7"/>
  <c r="J220" i="7" s="1"/>
  <c r="I219" i="7"/>
  <c r="J219" i="7" s="1"/>
  <c r="I218" i="7"/>
  <c r="J218" i="7" s="1"/>
  <c r="I217" i="7"/>
  <c r="J217" i="7" s="1"/>
  <c r="I216" i="7"/>
  <c r="J216" i="7" s="1"/>
  <c r="I215" i="7"/>
  <c r="J215" i="7" s="1"/>
  <c r="I214" i="7"/>
  <c r="J214" i="7" s="1"/>
  <c r="I213" i="7"/>
  <c r="I212" i="7"/>
  <c r="J212" i="7" s="1"/>
  <c r="I211" i="7"/>
  <c r="I210" i="7"/>
  <c r="J210" i="7" s="1"/>
  <c r="I209" i="7"/>
  <c r="J209" i="7" s="1"/>
  <c r="I208" i="7"/>
  <c r="J208" i="7" s="1"/>
  <c r="I207" i="7"/>
  <c r="J207" i="7" s="1"/>
  <c r="I206" i="7"/>
  <c r="J206" i="7" s="1"/>
  <c r="I205" i="7"/>
  <c r="J205" i="7" s="1"/>
  <c r="I204" i="7"/>
  <c r="J204" i="7" s="1"/>
  <c r="I203" i="7"/>
  <c r="J203" i="7" s="1"/>
  <c r="I202" i="7"/>
  <c r="J202" i="7" s="1"/>
  <c r="I201" i="7"/>
  <c r="J201" i="7" s="1"/>
  <c r="I200" i="7"/>
  <c r="J200" i="7" s="1"/>
  <c r="I199" i="7"/>
  <c r="J199" i="7" s="1"/>
  <c r="I198" i="7"/>
  <c r="J198" i="7" s="1"/>
  <c r="I197" i="7"/>
  <c r="J197" i="7" s="1"/>
  <c r="I196" i="7"/>
  <c r="J196" i="7" s="1"/>
  <c r="I195" i="7"/>
  <c r="J195" i="7" s="1"/>
  <c r="I194" i="7"/>
  <c r="I193" i="7"/>
  <c r="J193" i="7" s="1"/>
  <c r="I192" i="7"/>
  <c r="J192" i="7" s="1"/>
  <c r="I191" i="7"/>
  <c r="J191" i="7" s="1"/>
  <c r="I190" i="7"/>
  <c r="J190" i="7" s="1"/>
  <c r="I189" i="7"/>
  <c r="I188" i="7"/>
  <c r="J188" i="7" s="1"/>
  <c r="I187" i="7"/>
  <c r="J187" i="7" s="1"/>
  <c r="I186" i="7"/>
  <c r="I185" i="7"/>
  <c r="J185" i="7" s="1"/>
  <c r="I184" i="7"/>
  <c r="I183" i="7"/>
  <c r="J183" i="7" s="1"/>
  <c r="I182" i="7"/>
  <c r="I181" i="7"/>
  <c r="J181" i="7" s="1"/>
  <c r="I180" i="7"/>
  <c r="I179" i="7"/>
  <c r="J179" i="7" s="1"/>
  <c r="I178" i="7"/>
  <c r="I177" i="7"/>
  <c r="J177" i="7" s="1"/>
  <c r="I176" i="7"/>
  <c r="I175" i="7"/>
  <c r="J175" i="7" s="1"/>
  <c r="I174" i="7"/>
  <c r="I173" i="7"/>
  <c r="J173" i="7" s="1"/>
  <c r="I172" i="7"/>
  <c r="I171" i="7"/>
  <c r="J171" i="7" s="1"/>
  <c r="I170" i="7"/>
  <c r="I169" i="7"/>
  <c r="J169" i="7" s="1"/>
  <c r="I168" i="7"/>
  <c r="I167" i="7"/>
  <c r="J167" i="7" s="1"/>
  <c r="I166" i="7"/>
  <c r="I165" i="7"/>
  <c r="J165" i="7" s="1"/>
  <c r="I164" i="7"/>
  <c r="I163" i="7"/>
  <c r="J163" i="7" s="1"/>
  <c r="I162" i="7"/>
  <c r="I161" i="7"/>
  <c r="J161" i="7" s="1"/>
  <c r="I160" i="7"/>
  <c r="I159" i="7"/>
  <c r="J159" i="7" s="1"/>
  <c r="I158" i="7"/>
  <c r="I157" i="7"/>
  <c r="J157" i="7" s="1"/>
  <c r="I156" i="7"/>
  <c r="J156" i="7" s="1"/>
  <c r="I155" i="7"/>
  <c r="I154" i="7"/>
  <c r="J154" i="7" s="1"/>
  <c r="I153" i="7"/>
  <c r="I152" i="7"/>
  <c r="J152" i="7" s="1"/>
  <c r="I151" i="7"/>
  <c r="I150" i="7"/>
  <c r="J150" i="7" s="1"/>
  <c r="I149" i="7"/>
  <c r="I148" i="7"/>
  <c r="J148" i="7" s="1"/>
  <c r="I147" i="7"/>
  <c r="I146" i="7"/>
  <c r="J146" i="7" s="1"/>
  <c r="I145" i="7"/>
  <c r="I144" i="7"/>
  <c r="J144" i="7" s="1"/>
  <c r="I143" i="7"/>
  <c r="I142" i="7"/>
  <c r="J142" i="7" s="1"/>
  <c r="I141" i="7"/>
  <c r="I140" i="7"/>
  <c r="J140" i="7" s="1"/>
  <c r="I139" i="7"/>
  <c r="I138" i="7"/>
  <c r="J138" i="7" s="1"/>
  <c r="I137" i="7"/>
  <c r="J137" i="7" s="1"/>
  <c r="I136" i="7"/>
  <c r="I135" i="7"/>
  <c r="J135" i="7" s="1"/>
  <c r="I134" i="7"/>
  <c r="I133" i="7"/>
  <c r="J133" i="7" s="1"/>
  <c r="I132" i="7"/>
  <c r="I131" i="7"/>
  <c r="J131" i="7" s="1"/>
  <c r="I130" i="7"/>
  <c r="I129" i="7"/>
  <c r="J129" i="7" s="1"/>
  <c r="I128" i="7"/>
  <c r="I127" i="7"/>
  <c r="J127" i="7" s="1"/>
  <c r="I126" i="7"/>
  <c r="I125" i="7"/>
  <c r="J125" i="7" s="1"/>
  <c r="I124" i="7"/>
  <c r="J124" i="7" s="1"/>
  <c r="I123" i="7"/>
  <c r="J123" i="7" s="1"/>
  <c r="I122" i="7"/>
  <c r="I121" i="7"/>
  <c r="J121" i="7" s="1"/>
  <c r="I120" i="7"/>
  <c r="I119" i="7"/>
  <c r="J119" i="7" s="1"/>
  <c r="I118" i="7"/>
  <c r="I117" i="7"/>
  <c r="J117" i="7" s="1"/>
  <c r="I116" i="7"/>
  <c r="I115" i="7"/>
  <c r="J115" i="7" s="1"/>
  <c r="I114" i="7"/>
  <c r="J114" i="7" s="1"/>
  <c r="I113" i="7"/>
  <c r="I112" i="7"/>
  <c r="J112" i="7" s="1"/>
  <c r="I111" i="7"/>
  <c r="J111" i="7" s="1"/>
  <c r="I110" i="7"/>
  <c r="I109" i="7"/>
  <c r="J109" i="7" s="1"/>
  <c r="I108" i="7"/>
  <c r="J108" i="7" s="1"/>
  <c r="I107" i="7"/>
  <c r="J107" i="7" s="1"/>
  <c r="I106" i="7"/>
  <c r="J106" i="7" s="1"/>
  <c r="I105" i="7"/>
  <c r="I104" i="7"/>
  <c r="J104" i="7" s="1"/>
  <c r="I103" i="7"/>
  <c r="I102" i="7"/>
  <c r="J102" i="7" s="1"/>
  <c r="I101" i="7"/>
  <c r="I100" i="7"/>
  <c r="J100" i="7" s="1"/>
  <c r="I99" i="7"/>
  <c r="I98" i="7"/>
  <c r="J98" i="7" s="1"/>
  <c r="I97" i="7"/>
  <c r="I96" i="7"/>
  <c r="J96" i="7" s="1"/>
  <c r="I95" i="7"/>
  <c r="I94" i="7"/>
  <c r="J94" i="7" s="1"/>
  <c r="I93" i="7"/>
  <c r="I92" i="7"/>
  <c r="J92" i="7" s="1"/>
  <c r="I91" i="7"/>
  <c r="I90" i="7"/>
  <c r="J90" i="7" s="1"/>
  <c r="I89" i="7"/>
  <c r="I88" i="7"/>
  <c r="J88" i="7" s="1"/>
  <c r="I87" i="7"/>
  <c r="I86" i="7"/>
  <c r="J86" i="7" s="1"/>
  <c r="I85" i="7"/>
  <c r="J85" i="7" s="1"/>
  <c r="I84" i="7"/>
  <c r="J84" i="7" s="1"/>
  <c r="I83" i="7"/>
  <c r="J83" i="7" s="1"/>
  <c r="I82" i="7"/>
  <c r="J82" i="7" s="1"/>
  <c r="I81" i="7"/>
  <c r="J81" i="7" s="1"/>
  <c r="I80" i="7"/>
  <c r="J80" i="7" s="1"/>
  <c r="I79" i="7"/>
  <c r="J79" i="7" s="1"/>
  <c r="I78" i="7"/>
  <c r="J78" i="7" s="1"/>
  <c r="I77" i="7"/>
  <c r="J77" i="7" s="1"/>
  <c r="I76" i="7"/>
  <c r="J76" i="7" s="1"/>
  <c r="I75" i="7"/>
  <c r="J75" i="7" s="1"/>
  <c r="I74" i="7"/>
  <c r="J74" i="7" s="1"/>
  <c r="I73" i="7"/>
  <c r="J73" i="7" s="1"/>
  <c r="I72" i="7"/>
  <c r="J72" i="7" s="1"/>
  <c r="I71" i="7"/>
  <c r="J71" i="7" s="1"/>
  <c r="I70" i="7"/>
  <c r="J70" i="7" s="1"/>
  <c r="I69" i="7"/>
  <c r="J69" i="7" s="1"/>
  <c r="I68" i="7"/>
  <c r="J68" i="7" s="1"/>
  <c r="I67" i="7"/>
  <c r="J67" i="7" s="1"/>
  <c r="I66" i="7"/>
  <c r="J66" i="7" s="1"/>
  <c r="I65" i="7"/>
  <c r="J65" i="7" s="1"/>
  <c r="I64" i="7"/>
  <c r="J64" i="7" s="1"/>
  <c r="I63" i="7"/>
  <c r="J63" i="7" s="1"/>
  <c r="I62" i="7"/>
  <c r="J62" i="7" s="1"/>
  <c r="I61" i="7"/>
  <c r="J61" i="7" s="1"/>
  <c r="I60" i="7"/>
  <c r="J60" i="7" s="1"/>
  <c r="I59" i="7"/>
  <c r="J59" i="7" s="1"/>
  <c r="I58" i="7"/>
  <c r="J58" i="7" s="1"/>
  <c r="I57" i="7"/>
  <c r="J57" i="7" s="1"/>
  <c r="I56" i="7"/>
  <c r="J56" i="7" s="1"/>
  <c r="I55" i="7"/>
  <c r="J55" i="7" s="1"/>
  <c r="I54" i="7"/>
  <c r="J54" i="7" s="1"/>
  <c r="I53" i="7"/>
  <c r="J53" i="7" s="1"/>
  <c r="I52" i="7"/>
  <c r="I51" i="7"/>
  <c r="J51" i="7" s="1"/>
  <c r="I50" i="7"/>
  <c r="I49" i="7"/>
  <c r="J49" i="7" s="1"/>
  <c r="I48" i="7"/>
  <c r="J48" i="7" s="1"/>
  <c r="I47" i="7"/>
  <c r="J47" i="7" s="1"/>
  <c r="I46" i="7"/>
  <c r="J46" i="7" s="1"/>
  <c r="I45" i="7"/>
  <c r="J45" i="7" s="1"/>
  <c r="I44" i="7"/>
  <c r="J44" i="7" s="1"/>
  <c r="I43" i="7"/>
  <c r="J43" i="7" s="1"/>
  <c r="I42" i="7"/>
  <c r="J42" i="7" s="1"/>
  <c r="I41" i="7"/>
  <c r="J41" i="7" s="1"/>
  <c r="I40" i="7"/>
  <c r="J40" i="7" s="1"/>
  <c r="I39" i="7"/>
  <c r="J39" i="7" s="1"/>
  <c r="I38" i="7"/>
  <c r="J38" i="7" s="1"/>
  <c r="I37" i="7"/>
  <c r="J37" i="7" s="1"/>
  <c r="I36" i="7"/>
  <c r="J36" i="7" s="1"/>
  <c r="I35" i="7"/>
  <c r="J35" i="7" s="1"/>
  <c r="I34" i="7"/>
  <c r="J34" i="7" s="1"/>
  <c r="I33" i="7"/>
  <c r="I32" i="7"/>
  <c r="J32" i="7" s="1"/>
  <c r="I31" i="7"/>
  <c r="I30" i="7"/>
  <c r="J30" i="7" s="1"/>
  <c r="I29" i="7"/>
  <c r="J29" i="7" s="1"/>
  <c r="I28" i="7"/>
  <c r="I27" i="7"/>
  <c r="J27" i="7" s="1"/>
  <c r="I26" i="7"/>
  <c r="I25" i="7"/>
  <c r="J25" i="7" s="1"/>
  <c r="I24" i="7"/>
  <c r="I23" i="7"/>
  <c r="J23" i="7" s="1"/>
  <c r="I22" i="7"/>
  <c r="J22" i="7" s="1"/>
  <c r="I21" i="7"/>
  <c r="J21" i="7" s="1"/>
  <c r="I20" i="7"/>
  <c r="J20" i="7" s="1"/>
  <c r="I19" i="7"/>
  <c r="J19" i="7" s="1"/>
  <c r="I18" i="7"/>
  <c r="J18" i="7" s="1"/>
  <c r="I17" i="7"/>
  <c r="J17" i="7" s="1"/>
  <c r="I16" i="7"/>
  <c r="J16" i="7" s="1"/>
  <c r="I15" i="7"/>
  <c r="J15" i="7" s="1"/>
  <c r="I14" i="7"/>
  <c r="J14" i="7" s="1"/>
  <c r="I13" i="7"/>
  <c r="J13" i="7" s="1"/>
  <c r="I12" i="7"/>
  <c r="J12" i="7" s="1"/>
  <c r="I11" i="7"/>
  <c r="J11" i="7" s="1"/>
  <c r="I10" i="7"/>
  <c r="J10" i="7" s="1"/>
  <c r="I9" i="7"/>
  <c r="J9" i="7" s="1"/>
  <c r="I8" i="7"/>
  <c r="J8" i="7" s="1"/>
  <c r="I7" i="7"/>
  <c r="J7" i="7" s="1"/>
  <c r="I6" i="7"/>
  <c r="J6" i="7" s="1"/>
  <c r="I5" i="7"/>
  <c r="J5" i="7" s="1"/>
  <c r="I4" i="7"/>
  <c r="J4" i="7" s="1"/>
  <c r="A4" i="7"/>
  <c r="A5" i="7" s="1"/>
  <c r="A6" i="7" s="1"/>
  <c r="A7" i="7" s="1"/>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I3" i="7"/>
  <c r="J3" i="7" s="1"/>
  <c r="J60" i="11" l="1"/>
  <c r="J73" i="11"/>
  <c r="J89" i="11"/>
  <c r="J113" i="31"/>
  <c r="J21" i="31"/>
  <c r="G203" i="31"/>
  <c r="I202" i="31"/>
  <c r="J202" i="31" s="1"/>
  <c r="J77" i="31"/>
  <c r="J85" i="31"/>
  <c r="J141" i="31"/>
  <c r="J157" i="31"/>
  <c r="J165" i="31"/>
  <c r="J169" i="31"/>
  <c r="J99" i="7"/>
  <c r="J103" i="7"/>
  <c r="J101" i="7"/>
  <c r="J105" i="7"/>
  <c r="J2" i="9"/>
  <c r="J138" i="9"/>
  <c r="J139" i="9"/>
  <c r="J141" i="9"/>
  <c r="J140" i="9" s="1"/>
  <c r="J142" i="9"/>
  <c r="J144" i="9"/>
  <c r="J12" i="21"/>
  <c r="J28" i="21"/>
  <c r="J32" i="21"/>
  <c r="J36" i="21"/>
  <c r="J64" i="21"/>
  <c r="J66" i="21"/>
  <c r="J70" i="21"/>
  <c r="J90" i="21"/>
  <c r="J94" i="21"/>
  <c r="J98" i="21"/>
  <c r="J102" i="21"/>
  <c r="J106" i="21"/>
  <c r="J19" i="19"/>
  <c r="J23" i="19"/>
  <c r="J47" i="19"/>
  <c r="J55" i="19"/>
  <c r="J59" i="19"/>
  <c r="J87" i="19"/>
  <c r="J103" i="19"/>
  <c r="J115" i="19"/>
  <c r="J119" i="19"/>
  <c r="J123" i="19"/>
  <c r="J23" i="15"/>
  <c r="J27" i="15"/>
  <c r="J17" i="25"/>
  <c r="J79" i="29"/>
  <c r="J56" i="14"/>
  <c r="J40" i="21"/>
  <c r="J68" i="21"/>
  <c r="J72" i="21"/>
  <c r="J80" i="21"/>
  <c r="J96" i="21"/>
  <c r="J100" i="21"/>
  <c r="J104" i="21"/>
  <c r="J60" i="24"/>
  <c r="J59" i="24" s="1"/>
  <c r="J58" i="24" s="1"/>
  <c r="J59" i="26"/>
  <c r="J40" i="27"/>
  <c r="J39" i="27" s="1"/>
  <c r="J38" i="27" s="1"/>
  <c r="J37" i="27" s="1"/>
  <c r="J36" i="27" s="1"/>
  <c r="J35" i="27" s="1"/>
  <c r="J34" i="27" s="1"/>
  <c r="J33" i="27" s="1"/>
  <c r="J32" i="27" s="1"/>
  <c r="J31" i="27" s="1"/>
  <c r="J16" i="29"/>
  <c r="J24" i="29"/>
  <c r="J56" i="29"/>
  <c r="J60" i="29"/>
  <c r="J72" i="29"/>
  <c r="J84" i="29"/>
  <c r="J108" i="29"/>
  <c r="J17" i="35"/>
  <c r="J25" i="35"/>
  <c r="J9" i="37"/>
  <c r="J9" i="38"/>
  <c r="J6" i="34"/>
  <c r="J35" i="34"/>
  <c r="J55" i="34"/>
  <c r="A107" i="11"/>
  <c r="A108" i="11" s="1"/>
  <c r="A109" i="11" s="1"/>
  <c r="A110" i="11" s="1"/>
  <c r="A111" i="11" s="1"/>
  <c r="A112" i="11" s="1"/>
  <c r="A105" i="11"/>
  <c r="A106" i="11" s="1"/>
  <c r="J15" i="39"/>
  <c r="J47" i="39"/>
  <c r="J27" i="39"/>
  <c r="J31" i="39"/>
  <c r="J24" i="38"/>
  <c r="J18" i="38"/>
  <c r="J11" i="38"/>
  <c r="J14" i="38"/>
  <c r="J43" i="36"/>
  <c r="J47" i="36"/>
  <c r="J51" i="36"/>
  <c r="J55" i="36"/>
  <c r="J22" i="36"/>
  <c r="J26" i="36"/>
  <c r="J30" i="36"/>
  <c r="J41" i="36"/>
  <c r="J45" i="36"/>
  <c r="J49" i="36"/>
  <c r="J34" i="36"/>
  <c r="J66" i="36"/>
  <c r="J58" i="36"/>
  <c r="J53" i="36"/>
  <c r="J62" i="36"/>
  <c r="J32" i="35"/>
  <c r="J41" i="35"/>
  <c r="J21" i="34"/>
  <c r="J12" i="34"/>
  <c r="J49" i="34"/>
  <c r="J9" i="34"/>
  <c r="J15" i="33"/>
  <c r="J156" i="31"/>
  <c r="J87" i="31"/>
  <c r="J91" i="31"/>
  <c r="J111" i="31"/>
  <c r="J127" i="31"/>
  <c r="J167" i="31"/>
  <c r="J28" i="31"/>
  <c r="J36" i="31"/>
  <c r="J56" i="31"/>
  <c r="J172" i="31"/>
  <c r="J30" i="31"/>
  <c r="J58" i="31"/>
  <c r="J62" i="31"/>
  <c r="J82" i="31"/>
  <c r="J106" i="31"/>
  <c r="J75" i="31"/>
  <c r="J60" i="31"/>
  <c r="J68" i="31"/>
  <c r="J80" i="31"/>
  <c r="J104" i="31"/>
  <c r="J87" i="29"/>
  <c r="J30" i="29"/>
  <c r="J54" i="29"/>
  <c r="J58" i="29"/>
  <c r="J66" i="29"/>
  <c r="J74" i="29"/>
  <c r="J82" i="29"/>
  <c r="J122" i="29"/>
  <c r="J77" i="29"/>
  <c r="J115" i="29"/>
  <c r="J119" i="29"/>
  <c r="J22" i="29"/>
  <c r="J110" i="29"/>
  <c r="J117" i="29"/>
  <c r="J33" i="29"/>
  <c r="J56" i="26"/>
  <c r="J31" i="25"/>
  <c r="J30" i="24"/>
  <c r="J29" i="24" s="1"/>
  <c r="J28" i="24" s="1"/>
  <c r="J27" i="24" s="1"/>
  <c r="J26" i="24" s="1"/>
  <c r="J25" i="24" s="1"/>
  <c r="J24" i="24" s="1"/>
  <c r="J23" i="24" s="1"/>
  <c r="J22" i="24" s="1"/>
  <c r="J21" i="24" s="1"/>
  <c r="J57" i="24"/>
  <c r="J56" i="24" s="1"/>
  <c r="J55" i="24" s="1"/>
  <c r="J54" i="24" s="1"/>
  <c r="J53" i="24" s="1"/>
  <c r="J52" i="24" s="1"/>
  <c r="J51" i="24" s="1"/>
  <c r="J9" i="23"/>
  <c r="J21" i="23"/>
  <c r="J20" i="23" s="1"/>
  <c r="J19" i="23" s="1"/>
  <c r="J18" i="23" s="1"/>
  <c r="J17" i="23" s="1"/>
  <c r="J16" i="23" s="1"/>
  <c r="J15" i="23" s="1"/>
  <c r="J14" i="23" s="1"/>
  <c r="J13" i="23" s="1"/>
  <c r="J12" i="23" s="1"/>
  <c r="J41" i="23"/>
  <c r="J40" i="23" s="1"/>
  <c r="J39" i="23" s="1"/>
  <c r="J38" i="23" s="1"/>
  <c r="J37" i="23" s="1"/>
  <c r="J36" i="23" s="1"/>
  <c r="J35" i="23" s="1"/>
  <c r="J34" i="23" s="1"/>
  <c r="J33" i="23" s="1"/>
  <c r="J32" i="23" s="1"/>
  <c r="J31" i="22"/>
  <c r="J35" i="22"/>
  <c r="J39" i="22"/>
  <c r="J43" i="22"/>
  <c r="J59" i="22"/>
  <c r="J71" i="22"/>
  <c r="J16" i="22"/>
  <c r="J20" i="22"/>
  <c r="J24" i="22"/>
  <c r="J28" i="22"/>
  <c r="J22" i="22"/>
  <c r="J78" i="22"/>
  <c r="J26" i="22"/>
  <c r="J33" i="22"/>
  <c r="J37" i="22"/>
  <c r="J41" i="22"/>
  <c r="J45" i="22"/>
  <c r="J69" i="22"/>
  <c r="J14" i="22"/>
  <c r="J18" i="22"/>
  <c r="J47" i="21"/>
  <c r="J14" i="21"/>
  <c r="J30" i="21"/>
  <c r="J34" i="21"/>
  <c r="J38" i="21"/>
  <c r="J49" i="21"/>
  <c r="J53" i="21"/>
  <c r="J57" i="21"/>
  <c r="J42" i="21"/>
  <c r="J51" i="21"/>
  <c r="J55" i="21"/>
  <c r="J61" i="21"/>
  <c r="J77" i="21"/>
  <c r="J83" i="21"/>
  <c r="J59" i="21"/>
  <c r="J75" i="21"/>
  <c r="J25" i="19"/>
  <c r="J33" i="19"/>
  <c r="J53" i="19"/>
  <c r="J57" i="19"/>
  <c r="J61" i="19"/>
  <c r="J89" i="19"/>
  <c r="J101" i="19"/>
  <c r="J70" i="19"/>
  <c r="J82" i="19"/>
  <c r="J96" i="19"/>
  <c r="J50" i="19"/>
  <c r="J94" i="19"/>
  <c r="J121" i="19"/>
  <c r="J10" i="19"/>
  <c r="J36" i="19"/>
  <c r="J29" i="19"/>
  <c r="J129" i="19"/>
  <c r="J40" i="19"/>
  <c r="J45" i="19"/>
  <c r="J38" i="19"/>
  <c r="J42" i="19"/>
  <c r="J6" i="17"/>
  <c r="J28" i="17"/>
  <c r="J39" i="17"/>
  <c r="J43" i="17"/>
  <c r="J9" i="17"/>
  <c r="J13" i="17"/>
  <c r="J17" i="17"/>
  <c r="J37" i="17"/>
  <c r="J41" i="17"/>
  <c r="J49" i="17"/>
  <c r="J53" i="17"/>
  <c r="J11" i="17"/>
  <c r="J15" i="17"/>
  <c r="J19" i="17"/>
  <c r="J28" i="16"/>
  <c r="J9" i="16"/>
  <c r="J11" i="16"/>
  <c r="J23" i="16"/>
  <c r="J34" i="16"/>
  <c r="J32" i="16"/>
  <c r="J6" i="16"/>
  <c r="J40" i="16"/>
  <c r="J11" i="15"/>
  <c r="J15" i="15"/>
  <c r="J19" i="15"/>
  <c r="J18" i="14"/>
  <c r="J10" i="14"/>
  <c r="J26" i="14"/>
  <c r="J34" i="14"/>
  <c r="J38" i="14"/>
  <c r="J42" i="14"/>
  <c r="J46" i="14"/>
  <c r="J6" i="14"/>
  <c r="J14" i="14"/>
  <c r="J22" i="14"/>
  <c r="J30" i="14"/>
  <c r="J50" i="14"/>
  <c r="J54" i="14"/>
  <c r="J115" i="9"/>
  <c r="J304" i="7"/>
  <c r="J328" i="7"/>
  <c r="J194" i="7"/>
  <c r="J110" i="7"/>
  <c r="J46" i="12"/>
  <c r="J9" i="12"/>
  <c r="J15" i="12"/>
  <c r="J43" i="12"/>
  <c r="J15" i="11"/>
  <c r="J19" i="11"/>
  <c r="J51" i="11"/>
  <c r="J27" i="11"/>
  <c r="J9" i="11"/>
  <c r="J29" i="11"/>
  <c r="J78" i="11"/>
  <c r="J22" i="11"/>
  <c r="J91" i="11"/>
  <c r="J31" i="11"/>
  <c r="J63" i="11"/>
  <c r="J76" i="11"/>
  <c r="J126" i="10"/>
  <c r="J133" i="10"/>
  <c r="J83" i="10"/>
  <c r="J82" i="10" s="1"/>
  <c r="J155" i="10"/>
  <c r="J154" i="10" s="1"/>
  <c r="J159" i="10"/>
  <c r="J158" i="10" s="1"/>
  <c r="J43" i="10"/>
  <c r="J42" i="10" s="1"/>
  <c r="J59" i="10"/>
  <c r="J58" i="10" s="1"/>
  <c r="J67" i="10"/>
  <c r="J66" i="10" s="1"/>
  <c r="J95" i="10"/>
  <c r="J94" i="10" s="1"/>
  <c r="J167" i="10"/>
  <c r="J49" i="10"/>
  <c r="J53" i="10"/>
  <c r="J109" i="10"/>
  <c r="J39" i="10"/>
  <c r="J111" i="10"/>
  <c r="J143" i="10"/>
  <c r="J56" i="10"/>
  <c r="J64" i="10"/>
  <c r="J152" i="10"/>
  <c r="J156" i="10"/>
  <c r="J169" i="10"/>
  <c r="J85" i="10"/>
  <c r="J23" i="10"/>
  <c r="J47" i="10"/>
  <c r="J51" i="10"/>
  <c r="J75" i="10"/>
  <c r="J91" i="10"/>
  <c r="J99" i="10"/>
  <c r="J164" i="10"/>
  <c r="J88" i="10"/>
  <c r="J104" i="10"/>
  <c r="J24" i="9"/>
  <c r="J56" i="9"/>
  <c r="J64" i="9"/>
  <c r="J53" i="9"/>
  <c r="J50" i="9"/>
  <c r="J107" i="9"/>
  <c r="J109" i="9"/>
  <c r="J30" i="9"/>
  <c r="J34" i="9"/>
  <c r="J38" i="9"/>
  <c r="J91" i="9"/>
  <c r="J120" i="9"/>
  <c r="J21" i="9"/>
  <c r="J41" i="9"/>
  <c r="J89" i="9"/>
  <c r="J118" i="9"/>
  <c r="J28" i="7"/>
  <c r="J52" i="7"/>
  <c r="J240" i="7"/>
  <c r="J113" i="7"/>
  <c r="J229" i="7"/>
  <c r="J233" i="7"/>
  <c r="J237" i="7"/>
  <c r="J322" i="7"/>
  <c r="J247" i="7"/>
  <c r="J50" i="7"/>
  <c r="J213" i="7"/>
  <c r="J189" i="7"/>
  <c r="J326" i="7"/>
  <c r="J89" i="7"/>
  <c r="J93" i="7"/>
  <c r="J97" i="7"/>
  <c r="J87" i="7"/>
  <c r="J91" i="7"/>
  <c r="J95" i="7"/>
  <c r="J211" i="7"/>
  <c r="J24" i="7"/>
  <c r="J116" i="7"/>
  <c r="J120" i="7"/>
  <c r="J128" i="7"/>
  <c r="J132" i="7"/>
  <c r="J136" i="7"/>
  <c r="J160" i="7"/>
  <c r="J164" i="7"/>
  <c r="J168" i="7"/>
  <c r="J172" i="7"/>
  <c r="J176" i="7"/>
  <c r="J180" i="7"/>
  <c r="J184" i="7"/>
  <c r="J309" i="7"/>
  <c r="J317" i="7"/>
  <c r="J337" i="7"/>
  <c r="J341" i="7"/>
  <c r="J315" i="7"/>
  <c r="J319" i="7"/>
  <c r="J311" i="7"/>
  <c r="J33" i="7"/>
  <c r="J145" i="7"/>
  <c r="J141" i="7"/>
  <c r="J153" i="7"/>
  <c r="J118" i="7"/>
  <c r="J126" i="7"/>
  <c r="J130" i="7"/>
  <c r="J134" i="7"/>
  <c r="J158" i="7"/>
  <c r="J162" i="7"/>
  <c r="J166" i="7"/>
  <c r="J170" i="7"/>
  <c r="J174" i="7"/>
  <c r="J178" i="7"/>
  <c r="J182" i="7"/>
  <c r="J186" i="7"/>
  <c r="J307" i="7"/>
  <c r="J339" i="7"/>
  <c r="J347" i="7"/>
  <c r="J149" i="7"/>
  <c r="J26" i="7"/>
  <c r="J122" i="7"/>
  <c r="J31" i="7"/>
  <c r="J139" i="7"/>
  <c r="J143" i="7"/>
  <c r="J147" i="7"/>
  <c r="J151" i="7"/>
  <c r="J155" i="7"/>
  <c r="J349" i="7"/>
  <c r="J289" i="7"/>
  <c r="J272" i="7"/>
  <c r="J101" i="9"/>
  <c r="J82" i="9"/>
  <c r="A36" i="16"/>
  <c r="A37" i="16" s="1"/>
  <c r="A38" i="16" s="1"/>
  <c r="A40" i="16" s="1"/>
  <c r="A41" i="16" s="1"/>
  <c r="A42" i="16" s="1"/>
  <c r="A43" i="16" s="1"/>
  <c r="A44" i="16" s="1"/>
  <c r="A45" i="16" s="1"/>
  <c r="A46" i="16" s="1"/>
  <c r="A47" i="16" s="1"/>
  <c r="A48" i="16" s="1"/>
  <c r="A49" i="16" s="1"/>
  <c r="A65" i="9"/>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4" i="9" s="1"/>
  <c r="A115" i="9" s="1"/>
  <c r="A116" i="9" s="1"/>
  <c r="A117" i="9" s="1"/>
  <c r="A118" i="9" s="1"/>
  <c r="A119" i="9" s="1"/>
  <c r="A120" i="9" s="1"/>
  <c r="A121" i="9" s="1"/>
  <c r="A122" i="9" s="1"/>
  <c r="A123" i="9" s="1"/>
  <c r="A124" i="9" s="1"/>
  <c r="A125" i="9" s="1"/>
  <c r="A126" i="9" s="1"/>
  <c r="A127" i="9" s="1"/>
  <c r="A66" i="9"/>
  <c r="I82" i="20"/>
  <c r="J82" i="20" s="1"/>
  <c r="G83" i="20"/>
  <c r="A84" i="20"/>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119" i="20" s="1"/>
  <c r="A120" i="20" s="1"/>
  <c r="A121" i="20" s="1"/>
  <c r="A122" i="20" s="1"/>
  <c r="A123" i="20" s="1"/>
  <c r="A124" i="20" s="1"/>
  <c r="A125" i="20" s="1"/>
  <c r="A126" i="20" s="1"/>
  <c r="A127" i="20" s="1"/>
  <c r="A128" i="20" s="1"/>
  <c r="A129" i="20" s="1"/>
  <c r="A130" i="20" s="1"/>
  <c r="A131" i="20" s="1"/>
  <c r="A132" i="20" s="1"/>
  <c r="A133" i="20" s="1"/>
  <c r="A134" i="20" s="1"/>
  <c r="A135" i="20" s="1"/>
  <c r="A136" i="20" s="1"/>
  <c r="A137" i="20" s="1"/>
  <c r="A138" i="20" s="1"/>
  <c r="A139" i="20" s="1"/>
  <c r="A140" i="20" s="1"/>
  <c r="A141" i="20" s="1"/>
  <c r="A142" i="20" s="1"/>
  <c r="A143" i="20" s="1"/>
  <c r="A144" i="20" s="1"/>
  <c r="A145" i="20" s="1"/>
  <c r="A146" i="20" s="1"/>
  <c r="A147" i="20" s="1"/>
  <c r="A148" i="20" s="1"/>
  <c r="A149" i="20" s="1"/>
  <c r="A150" i="20" s="1"/>
  <c r="A151" i="20" s="1"/>
  <c r="A152" i="20" s="1"/>
  <c r="A153" i="20" s="1"/>
  <c r="A154" i="20" s="1"/>
  <c r="A155" i="20" s="1"/>
  <c r="A156" i="20" s="1"/>
  <c r="A157" i="20" s="1"/>
  <c r="A158" i="20" s="1"/>
  <c r="A159" i="20" s="1"/>
  <c r="A160" i="20" s="1"/>
  <c r="A161" i="20" s="1"/>
  <c r="A162" i="20" s="1"/>
  <c r="A163" i="20" s="1"/>
  <c r="A164" i="20" s="1"/>
  <c r="A165" i="20" s="1"/>
  <c r="A166" i="20" s="1"/>
  <c r="A167" i="20" s="1"/>
  <c r="A168" i="20" s="1"/>
  <c r="A85" i="20"/>
  <c r="A59" i="18"/>
  <c r="A60" i="18" s="1"/>
  <c r="A61" i="18" s="1"/>
  <c r="A71" i="7"/>
  <c r="A70" i="7"/>
  <c r="A15" i="10"/>
  <c r="A17" i="10" s="1"/>
  <c r="A18" i="10" s="1"/>
  <c r="A19" i="10" s="1"/>
  <c r="A20" i="10" s="1"/>
  <c r="A21" i="10" s="1"/>
  <c r="A22" i="10" s="1"/>
  <c r="A23" i="10" s="1"/>
  <c r="A16" i="10"/>
  <c r="A58" i="17"/>
  <c r="G4" i="18"/>
  <c r="I3" i="18"/>
  <c r="J3" i="18" s="1"/>
  <c r="A111" i="19"/>
  <c r="A110" i="19"/>
  <c r="A112" i="19" s="1"/>
  <c r="A113" i="19" s="1"/>
  <c r="A114" i="19" s="1"/>
  <c r="A115" i="19" s="1"/>
  <c r="A116" i="19" s="1"/>
  <c r="A117" i="19" s="1"/>
  <c r="A118" i="19" s="1"/>
  <c r="A119" i="19" s="1"/>
  <c r="A120" i="19" s="1"/>
  <c r="A121" i="19" s="1"/>
  <c r="A122" i="19" s="1"/>
  <c r="A123" i="19" s="1"/>
  <c r="A124" i="19" s="1"/>
  <c r="A125" i="19" s="1"/>
  <c r="A126" i="19" s="1"/>
  <c r="A127" i="19" s="1"/>
  <c r="A128" i="19" s="1"/>
  <c r="A129" i="19" s="1"/>
  <c r="A130" i="19" s="1"/>
  <c r="A131" i="19" s="1"/>
  <c r="A132" i="19" s="1"/>
  <c r="A133" i="19" s="1"/>
  <c r="A134" i="19" s="1"/>
  <c r="A135" i="19" s="1"/>
  <c r="A136" i="19" s="1"/>
  <c r="A137" i="19" s="1"/>
  <c r="A138" i="19" s="1"/>
  <c r="A139" i="19" s="1"/>
  <c r="A140" i="19" s="1"/>
  <c r="A54" i="23"/>
  <c r="A53" i="23"/>
  <c r="A73" i="22"/>
  <c r="A75" i="22" s="1"/>
  <c r="A77" i="22" s="1"/>
  <c r="A78" i="22" s="1"/>
  <c r="A74" i="22"/>
  <c r="A54" i="24"/>
  <c r="A56" i="24" s="1"/>
  <c r="A58" i="24" s="1"/>
  <c r="A60" i="24" s="1"/>
  <c r="A62" i="24" s="1"/>
  <c r="A64" i="24" s="1"/>
  <c r="A66" i="24" s="1"/>
  <c r="A68" i="24" s="1"/>
  <c r="A70" i="24" s="1"/>
  <c r="A72" i="24" s="1"/>
  <c r="A74" i="24" s="1"/>
  <c r="A76" i="24" s="1"/>
  <c r="A78" i="24" s="1"/>
  <c r="A80" i="24" s="1"/>
  <c r="A82" i="24" s="1"/>
  <c r="A53" i="24"/>
  <c r="A55" i="24" s="1"/>
  <c r="A57" i="24" s="1"/>
  <c r="A59" i="24" s="1"/>
  <c r="A61" i="24" s="1"/>
  <c r="A63" i="24" s="1"/>
  <c r="A65" i="24" s="1"/>
  <c r="A67" i="24" s="1"/>
  <c r="A69" i="24" s="1"/>
  <c r="A71" i="24" s="1"/>
  <c r="A73" i="24" s="1"/>
  <c r="A75" i="24" s="1"/>
  <c r="A77" i="24" s="1"/>
  <c r="A79" i="24" s="1"/>
  <c r="A81" i="24" s="1"/>
  <c r="A10" i="30"/>
  <c r="A11" i="30" s="1"/>
  <c r="A12" i="30" s="1"/>
  <c r="A13" i="30" s="1"/>
  <c r="A136" i="29"/>
  <c r="A135" i="29"/>
  <c r="A137" i="29" s="1"/>
  <c r="A139" i="29" s="1"/>
  <c r="A140" i="29" s="1"/>
  <c r="A141" i="29" s="1"/>
  <c r="A142" i="29" s="1"/>
  <c r="A143" i="29" s="1"/>
  <c r="A144" i="29" s="1"/>
  <c r="A145" i="29" s="1"/>
  <c r="A146" i="29" s="1"/>
  <c r="A147" i="29" s="1"/>
  <c r="A148" i="29" s="1"/>
  <c r="A149" i="29" s="1"/>
  <c r="A150" i="29" s="1"/>
  <c r="A151" i="29" s="1"/>
  <c r="A152" i="29" s="1"/>
  <c r="A32" i="31"/>
  <c r="A31" i="31"/>
  <c r="A33" i="31" s="1"/>
  <c r="A34" i="31" s="1"/>
  <c r="A35" i="31" s="1"/>
  <c r="A36" i="31" s="1"/>
  <c r="A37" i="31" s="1"/>
  <c r="A38" i="31" s="1"/>
  <c r="A39" i="31" s="1"/>
  <c r="A40" i="31" s="1"/>
  <c r="A41" i="31" s="1"/>
  <c r="A42" i="31" s="1"/>
  <c r="A43" i="31" s="1"/>
  <c r="A44" i="31" s="1"/>
  <c r="A45" i="31" s="1"/>
  <c r="A46" i="31" s="1"/>
  <c r="A47" i="31" s="1"/>
  <c r="A48" i="31" s="1"/>
  <c r="A49" i="31" s="1"/>
  <c r="A50" i="31" s="1"/>
  <c r="A51" i="31" s="1"/>
  <c r="A52" i="31" s="1"/>
  <c r="A53" i="31" s="1"/>
  <c r="A54" i="31" s="1"/>
  <c r="A55" i="31" s="1"/>
  <c r="A56" i="31" s="1"/>
  <c r="A57" i="31" s="1"/>
  <c r="A58" i="31" s="1"/>
  <c r="A59" i="31" s="1"/>
  <c r="A60" i="31" s="1"/>
  <c r="A61" i="31" s="1"/>
  <c r="A62" i="31" s="1"/>
  <c r="A63" i="31" s="1"/>
  <c r="A64" i="31" s="1"/>
  <c r="A65" i="31" s="1"/>
  <c r="A66" i="31" s="1"/>
  <c r="A67" i="31" s="1"/>
  <c r="A68" i="31" s="1"/>
  <c r="A69" i="31" s="1"/>
  <c r="A70" i="31" s="1"/>
  <c r="A71" i="31" s="1"/>
  <c r="A72" i="31" s="1"/>
  <c r="A73" i="31" s="1"/>
  <c r="A74" i="31" s="1"/>
  <c r="A75" i="31" s="1"/>
  <c r="A76" i="31" s="1"/>
  <c r="A77" i="31" s="1"/>
  <c r="A78" i="31" s="1"/>
  <c r="A79" i="31" s="1"/>
  <c r="A80" i="31" s="1"/>
  <c r="A81" i="31" s="1"/>
  <c r="A82" i="31" s="1"/>
  <c r="A83" i="31" s="1"/>
  <c r="A84" i="31" s="1"/>
  <c r="A85" i="31" s="1"/>
  <c r="A86" i="31" s="1"/>
  <c r="A87" i="31" s="1"/>
  <c r="A88" i="31" s="1"/>
  <c r="A89" i="31" s="1"/>
  <c r="A90" i="31" s="1"/>
  <c r="A91" i="31" s="1"/>
  <c r="A92" i="31" s="1"/>
  <c r="A93" i="31" s="1"/>
  <c r="A94" i="31" s="1"/>
  <c r="A95" i="31" s="1"/>
  <c r="A96" i="31" s="1"/>
  <c r="A97" i="31" s="1"/>
  <c r="A98" i="31" s="1"/>
  <c r="A99" i="31" s="1"/>
  <c r="A100" i="31" s="1"/>
  <c r="A101" i="31" s="1"/>
  <c r="A102" i="31" s="1"/>
  <c r="A103" i="31" s="1"/>
  <c r="A104" i="31" s="1"/>
  <c r="A105" i="31" s="1"/>
  <c r="A106" i="31" s="1"/>
  <c r="A107" i="31" s="1"/>
  <c r="A108" i="31" s="1"/>
  <c r="A109" i="31" s="1"/>
  <c r="A110" i="31" s="1"/>
  <c r="A111" i="31" s="1"/>
  <c r="A112" i="31" s="1"/>
  <c r="A113" i="31" s="1"/>
  <c r="A114" i="31" s="1"/>
  <c r="A115" i="31" s="1"/>
  <c r="A116" i="31" s="1"/>
  <c r="A117" i="31" s="1"/>
  <c r="A118" i="31" s="1"/>
  <c r="A119" i="31" s="1"/>
  <c r="A120" i="31" s="1"/>
  <c r="A121" i="31" s="1"/>
  <c r="A122" i="31" s="1"/>
  <c r="A123" i="31" s="1"/>
  <c r="A124" i="31" s="1"/>
  <c r="A125" i="31" s="1"/>
  <c r="A126" i="31" s="1"/>
  <c r="A127" i="31" s="1"/>
  <c r="A128" i="31" s="1"/>
  <c r="A129" i="31" s="1"/>
  <c r="A130" i="31" s="1"/>
  <c r="A131" i="31" s="1"/>
  <c r="A132" i="31" s="1"/>
  <c r="A133" i="31" s="1"/>
  <c r="A134" i="31" s="1"/>
  <c r="A135" i="31" s="1"/>
  <c r="A136" i="31" s="1"/>
  <c r="A137" i="31" s="1"/>
  <c r="A138" i="31" s="1"/>
  <c r="A139" i="31" s="1"/>
  <c r="A140" i="31" s="1"/>
  <c r="A141" i="31" s="1"/>
  <c r="A142" i="31" s="1"/>
  <c r="A143" i="31" s="1"/>
  <c r="A144" i="31" s="1"/>
  <c r="A145" i="31" s="1"/>
  <c r="A146" i="31" s="1"/>
  <c r="A147" i="31" s="1"/>
  <c r="A148" i="31" s="1"/>
  <c r="A149" i="31" s="1"/>
  <c r="A150" i="31" s="1"/>
  <c r="A151" i="31" s="1"/>
  <c r="A152" i="31" s="1"/>
  <c r="A153" i="31" s="1"/>
  <c r="A154" i="31" s="1"/>
  <c r="A155" i="31" s="1"/>
  <c r="A156" i="31" s="1"/>
  <c r="A157" i="31" s="1"/>
  <c r="A158" i="31" s="1"/>
  <c r="A159" i="31" s="1"/>
  <c r="A160" i="31" s="1"/>
  <c r="A161" i="31" s="1"/>
  <c r="A162" i="31" s="1"/>
  <c r="A163" i="31" s="1"/>
  <c r="A164" i="31" s="1"/>
  <c r="A165" i="31" s="1"/>
  <c r="A166" i="31" s="1"/>
  <c r="A167" i="31" s="1"/>
  <c r="A168" i="31" s="1"/>
  <c r="A169" i="31" s="1"/>
  <c r="A170" i="31" s="1"/>
  <c r="A171" i="31" s="1"/>
  <c r="A172" i="31" s="1"/>
  <c r="A173" i="31" s="1"/>
  <c r="A174" i="31" s="1"/>
  <c r="A175" i="31" s="1"/>
  <c r="A176" i="31" s="1"/>
  <c r="A177" i="31" s="1"/>
  <c r="A8" i="33"/>
  <c r="A10" i="33" s="1"/>
  <c r="A11" i="33" s="1"/>
  <c r="A12" i="33" s="1"/>
  <c r="A13" i="33" s="1"/>
  <c r="A14" i="33" s="1"/>
  <c r="A9" i="33"/>
  <c r="A10" i="32"/>
  <c r="A12" i="32" s="1"/>
  <c r="A14" i="32" s="1"/>
  <c r="A16" i="32" s="1"/>
  <c r="A18" i="32" s="1"/>
  <c r="A20" i="32" s="1"/>
  <c r="A22" i="32" s="1"/>
  <c r="A24" i="32" s="1"/>
  <c r="A26" i="32" s="1"/>
  <c r="A28" i="32" s="1"/>
  <c r="A30" i="32" s="1"/>
  <c r="A32" i="32" s="1"/>
  <c r="A34" i="32" s="1"/>
  <c r="A36" i="32" s="1"/>
  <c r="A38" i="32" s="1"/>
  <c r="A40" i="32" s="1"/>
  <c r="A42" i="32" s="1"/>
  <c r="A11" i="32"/>
  <c r="A13" i="32" s="1"/>
  <c r="A15" i="32" s="1"/>
  <c r="A17" i="32" s="1"/>
  <c r="A19" i="32" s="1"/>
  <c r="A21" i="32" s="1"/>
  <c r="A23" i="32" s="1"/>
  <c r="A25" i="32" s="1"/>
  <c r="A27" i="32" s="1"/>
  <c r="A29" i="32" s="1"/>
  <c r="A31" i="32" s="1"/>
  <c r="A33" i="32" s="1"/>
  <c r="A35" i="32" s="1"/>
  <c r="A37" i="32" s="1"/>
  <c r="A39" i="32" s="1"/>
  <c r="A41" i="32" s="1"/>
  <c r="A50" i="35"/>
  <c r="A49" i="35"/>
  <c r="A51" i="35" s="1"/>
  <c r="A15" i="37"/>
  <c r="A14" i="37"/>
  <c r="A16" i="37" s="1"/>
  <c r="A15" i="38"/>
  <c r="A17" i="38" s="1"/>
  <c r="A19" i="38" s="1"/>
  <c r="A21" i="38" s="1"/>
  <c r="A23" i="38" s="1"/>
  <c r="A25" i="38" s="1"/>
  <c r="A27" i="38" s="1"/>
  <c r="A29" i="38" s="1"/>
  <c r="A31" i="38" s="1"/>
  <c r="A33" i="38" s="1"/>
  <c r="A35" i="38" s="1"/>
  <c r="A37" i="38" s="1"/>
  <c r="A39" i="38" s="1"/>
  <c r="A14" i="38"/>
  <c r="A16" i="38" s="1"/>
  <c r="A18" i="38" s="1"/>
  <c r="A20" i="38" s="1"/>
  <c r="A22" i="38" s="1"/>
  <c r="A24" i="38" s="1"/>
  <c r="A26" i="38" s="1"/>
  <c r="A28" i="38" s="1"/>
  <c r="A30" i="38" s="1"/>
  <c r="A32" i="38" s="1"/>
  <c r="A34" i="38" s="1"/>
  <c r="A36" i="38" s="1"/>
  <c r="A38" i="38" s="1"/>
  <c r="A103" i="36"/>
  <c r="A105" i="36" s="1"/>
  <c r="A104" i="36"/>
  <c r="G204" i="31" l="1"/>
  <c r="I203" i="31"/>
  <c r="J203" i="31" s="1"/>
  <c r="A79" i="22"/>
  <c r="A80" i="22"/>
  <c r="A81" i="22" s="1"/>
  <c r="A82" i="22" s="1"/>
  <c r="A63" i="18"/>
  <c r="A64" i="18" s="1"/>
  <c r="A65" i="18" s="1"/>
  <c r="J143" i="9"/>
  <c r="J137" i="9"/>
  <c r="A169" i="20"/>
  <c r="A170" i="20" s="1"/>
  <c r="A171" i="20" s="1"/>
  <c r="A172" i="20" s="1"/>
  <c r="A173" i="20" s="1"/>
  <c r="A174" i="20" s="1"/>
  <c r="A175" i="20" s="1"/>
  <c r="A176" i="20" s="1"/>
  <c r="A177" i="20" s="1"/>
  <c r="A178" i="20" s="1"/>
  <c r="A179" i="20" s="1"/>
  <c r="A180" i="20" s="1"/>
  <c r="A181" i="20" s="1"/>
  <c r="A182" i="20" s="1"/>
  <c r="A183" i="20" s="1"/>
  <c r="A184" i="20" s="1"/>
  <c r="A185" i="20" s="1"/>
  <c r="A186" i="20" s="1"/>
  <c r="A187" i="20" s="1"/>
  <c r="A188" i="20" s="1"/>
  <c r="A189" i="20" s="1"/>
  <c r="A190" i="20" s="1"/>
  <c r="A191" i="20" s="1"/>
  <c r="A192" i="20" s="1"/>
  <c r="A193" i="20" s="1"/>
  <c r="A194" i="20" s="1"/>
  <c r="A195" i="20" s="1"/>
  <c r="A196" i="20" s="1"/>
  <c r="A197" i="20" s="1"/>
  <c r="A198" i="20" s="1"/>
  <c r="A199" i="20" s="1"/>
  <c r="A200" i="20" s="1"/>
  <c r="A201" i="20" s="1"/>
  <c r="A202" i="20" s="1"/>
  <c r="A203" i="20" s="1"/>
  <c r="A204" i="20" s="1"/>
  <c r="A205" i="20" s="1"/>
  <c r="A206" i="20" s="1"/>
  <c r="A207" i="20" s="1"/>
  <c r="A208" i="20" s="1"/>
  <c r="A209" i="20" s="1"/>
  <c r="A210" i="20" s="1"/>
  <c r="A211" i="20" s="1"/>
  <c r="A212" i="20" s="1"/>
  <c r="A213" i="20" s="1"/>
  <c r="A214" i="20" s="1"/>
  <c r="A215" i="20" s="1"/>
  <c r="A216" i="20" s="1"/>
  <c r="A217" i="20" s="1"/>
  <c r="A218" i="20" s="1"/>
  <c r="A219" i="20" s="1"/>
  <c r="A220" i="20" s="1"/>
  <c r="A221" i="20" s="1"/>
  <c r="A222" i="20" s="1"/>
  <c r="A223" i="20" s="1"/>
  <c r="A224" i="20" s="1"/>
  <c r="A225" i="20" s="1"/>
  <c r="A226" i="20" s="1"/>
  <c r="A227" i="20" s="1"/>
  <c r="A228" i="20" s="1"/>
  <c r="A229" i="20" s="1"/>
  <c r="A230" i="20" s="1"/>
  <c r="A231" i="20" s="1"/>
  <c r="A232" i="20" s="1"/>
  <c r="A233" i="20"/>
  <c r="A234" i="20" s="1"/>
  <c r="A235" i="20" s="1"/>
  <c r="A59" i="17"/>
  <c r="A60" i="17" s="1"/>
  <c r="A62" i="17" s="1"/>
  <c r="A61" i="17" s="1"/>
  <c r="A63" i="17" s="1"/>
  <c r="A65" i="17" s="1"/>
  <c r="A66" i="17" s="1"/>
  <c r="A67" i="17" s="1"/>
  <c r="A68" i="17" s="1"/>
  <c r="A178" i="31"/>
  <c r="A179" i="31" s="1"/>
  <c r="A180" i="31" s="1"/>
  <c r="A181" i="31" s="1"/>
  <c r="A182" i="31" s="1"/>
  <c r="A183" i="31" s="1"/>
  <c r="A184" i="31" s="1"/>
  <c r="A185" i="31" s="1"/>
  <c r="A186" i="31" s="1"/>
  <c r="A187" i="31" s="1"/>
  <c r="A188" i="31" s="1"/>
  <c r="A189" i="31" s="1"/>
  <c r="A190" i="31" s="1"/>
  <c r="A192" i="31" s="1"/>
  <c r="A193" i="31" s="1"/>
  <c r="A194" i="31" s="1"/>
  <c r="A195" i="31" s="1"/>
  <c r="A196" i="31" s="1"/>
  <c r="A197" i="31" s="1"/>
  <c r="A44" i="32"/>
  <c r="A46" i="32" s="1"/>
  <c r="A48" i="32" s="1"/>
  <c r="A50" i="32" s="1"/>
  <c r="A52" i="32" s="1"/>
  <c r="A54" i="32" s="1"/>
  <c r="A56" i="32" s="1"/>
  <c r="A58" i="32" s="1"/>
  <c r="A43" i="32"/>
  <c r="A45" i="32" s="1"/>
  <c r="A47" i="32" s="1"/>
  <c r="A49" i="32" s="1"/>
  <c r="A51" i="32" s="1"/>
  <c r="A53" i="32" s="1"/>
  <c r="A55" i="32" s="1"/>
  <c r="A57" i="32" s="1"/>
  <c r="A129" i="9"/>
  <c r="A130" i="9" s="1"/>
  <c r="A131" i="9" s="1"/>
  <c r="A132" i="9" s="1"/>
  <c r="A133" i="9" s="1"/>
  <c r="A128" i="9"/>
  <c r="I83" i="20"/>
  <c r="J83" i="20" s="1"/>
  <c r="G84" i="20"/>
  <c r="A141" i="19"/>
  <c r="A143" i="19"/>
  <c r="A26" i="10"/>
  <c r="A24" i="10"/>
  <c r="A73" i="7"/>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A135" i="7" s="1"/>
  <c r="A136" i="7" s="1"/>
  <c r="A137" i="7" s="1"/>
  <c r="A138" i="7" s="1"/>
  <c r="A139" i="7" s="1"/>
  <c r="A140" i="7" s="1"/>
  <c r="A141" i="7" s="1"/>
  <c r="A142" i="7" s="1"/>
  <c r="A143" i="7" s="1"/>
  <c r="A144" i="7" s="1"/>
  <c r="A145" i="7" s="1"/>
  <c r="A146" i="7" s="1"/>
  <c r="A147" i="7" s="1"/>
  <c r="A148" i="7" s="1"/>
  <c r="A149" i="7" s="1"/>
  <c r="A150" i="7" s="1"/>
  <c r="A151" i="7" s="1"/>
  <c r="A152" i="7" s="1"/>
  <c r="A153" i="7" s="1"/>
  <c r="A154" i="7" s="1"/>
  <c r="A155" i="7" s="1"/>
  <c r="A156" i="7" s="1"/>
  <c r="A157" i="7" s="1"/>
  <c r="A158" i="7" s="1"/>
  <c r="A159" i="7" s="1"/>
  <c r="A160" i="7" s="1"/>
  <c r="A161" i="7" s="1"/>
  <c r="A162" i="7" s="1"/>
  <c r="A163" i="7" s="1"/>
  <c r="A164" i="7" s="1"/>
  <c r="A165" i="7" s="1"/>
  <c r="A166" i="7" s="1"/>
  <c r="A167" i="7" s="1"/>
  <c r="A168" i="7" s="1"/>
  <c r="A169" i="7" s="1"/>
  <c r="A170" i="7" s="1"/>
  <c r="A171" i="7" s="1"/>
  <c r="A172" i="7" s="1"/>
  <c r="A173" i="7" s="1"/>
  <c r="A174" i="7" s="1"/>
  <c r="A175" i="7" s="1"/>
  <c r="A176" i="7" s="1"/>
  <c r="A177" i="7" s="1"/>
  <c r="A178" i="7" s="1"/>
  <c r="A179" i="7" s="1"/>
  <c r="A180" i="7" s="1"/>
  <c r="A181" i="7" s="1"/>
  <c r="A182" i="7" s="1"/>
  <c r="A183" i="7" s="1"/>
  <c r="A184" i="7" s="1"/>
  <c r="A185" i="7" s="1"/>
  <c r="A186" i="7" s="1"/>
  <c r="A187" i="7" s="1"/>
  <c r="A188" i="7" s="1"/>
  <c r="A189" i="7" s="1"/>
  <c r="A190" i="7" s="1"/>
  <c r="A191" i="7" s="1"/>
  <c r="A192" i="7" s="1"/>
  <c r="A193" i="7" s="1"/>
  <c r="A194" i="7" s="1"/>
  <c r="A195" i="7" s="1"/>
  <c r="A196" i="7" s="1"/>
  <c r="A197" i="7" s="1"/>
  <c r="A198" i="7" s="1"/>
  <c r="A199" i="7" s="1"/>
  <c r="A200" i="7" s="1"/>
  <c r="A201" i="7" s="1"/>
  <c r="A202" i="7" s="1"/>
  <c r="A203" i="7" s="1"/>
  <c r="A204" i="7" s="1"/>
  <c r="A205" i="7" s="1"/>
  <c r="A206" i="7" s="1"/>
  <c r="A207" i="7" s="1"/>
  <c r="A208" i="7" s="1"/>
  <c r="A209" i="7" s="1"/>
  <c r="A210" i="7" s="1"/>
  <c r="A211" i="7" s="1"/>
  <c r="A212" i="7" s="1"/>
  <c r="A213" i="7" s="1"/>
  <c r="A214" i="7" s="1"/>
  <c r="A215" i="7" s="1"/>
  <c r="A216" i="7" s="1"/>
  <c r="A217" i="7" s="1"/>
  <c r="A218" i="7" s="1"/>
  <c r="A219" i="7" s="1"/>
  <c r="A220" i="7" s="1"/>
  <c r="A221" i="7" s="1"/>
  <c r="A222" i="7" s="1"/>
  <c r="A223" i="7" s="1"/>
  <c r="A224" i="7" s="1"/>
  <c r="A225" i="7" s="1"/>
  <c r="A226" i="7" s="1"/>
  <c r="A227" i="7" s="1"/>
  <c r="A228" i="7" s="1"/>
  <c r="A229" i="7" s="1"/>
  <c r="A230" i="7" s="1"/>
  <c r="A231" i="7" s="1"/>
  <c r="A232" i="7" s="1"/>
  <c r="A233" i="7" s="1"/>
  <c r="A234" i="7" s="1"/>
  <c r="A235" i="7" s="1"/>
  <c r="A236" i="7" s="1"/>
  <c r="A237" i="7" s="1"/>
  <c r="A238" i="7" s="1"/>
  <c r="A239" i="7" s="1"/>
  <c r="A240" i="7" s="1"/>
  <c r="A241" i="7" s="1"/>
  <c r="A242" i="7" s="1"/>
  <c r="A243" i="7" s="1"/>
  <c r="A244" i="7" s="1"/>
  <c r="A245" i="7" s="1"/>
  <c r="A246" i="7" s="1"/>
  <c r="A247" i="7" s="1"/>
  <c r="A248" i="7" s="1"/>
  <c r="A249" i="7" s="1"/>
  <c r="A250" i="7" s="1"/>
  <c r="A251" i="7" s="1"/>
  <c r="A252" i="7" s="1"/>
  <c r="A253" i="7" s="1"/>
  <c r="A254" i="7" s="1"/>
  <c r="A255" i="7" s="1"/>
  <c r="A256" i="7" s="1"/>
  <c r="A257" i="7" s="1"/>
  <c r="A72" i="7"/>
  <c r="A16" i="33"/>
  <c r="A18" i="33" s="1"/>
  <c r="A20" i="33" s="1"/>
  <c r="A22" i="33" s="1"/>
  <c r="A15" i="33"/>
  <c r="A17" i="33" s="1"/>
  <c r="A19" i="33" s="1"/>
  <c r="A21" i="33" s="1"/>
  <c r="A23" i="33" s="1"/>
  <c r="G5" i="18"/>
  <c r="I4" i="18"/>
  <c r="J4" i="18" s="1"/>
  <c r="G205" i="31" l="1"/>
  <c r="I204" i="31"/>
  <c r="J204" i="31" s="1"/>
  <c r="A134" i="9"/>
  <c r="A136" i="9" s="1"/>
  <c r="A137" i="9" s="1"/>
  <c r="A138" i="9" s="1"/>
  <c r="A139" i="9" s="1"/>
  <c r="A140" i="9" s="1"/>
  <c r="A141" i="9" s="1"/>
  <c r="A142" i="9" s="1"/>
  <c r="A143" i="9" s="1"/>
  <c r="A144" i="9" s="1"/>
  <c r="A135" i="9"/>
  <c r="A144" i="19"/>
  <c r="A146" i="19" s="1"/>
  <c r="A142" i="19"/>
  <c r="G85" i="20"/>
  <c r="I84" i="20"/>
  <c r="J84" i="20" s="1"/>
  <c r="I5" i="18"/>
  <c r="J5" i="18" s="1"/>
  <c r="G6" i="18"/>
  <c r="A27" i="10"/>
  <c r="A25" i="10"/>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A135" i="10" s="1"/>
  <c r="A136" i="10" s="1"/>
  <c r="A137" i="10" s="1"/>
  <c r="A138" i="10" s="1"/>
  <c r="A139" i="10" s="1"/>
  <c r="A140" i="10" s="1"/>
  <c r="A141" i="10" s="1"/>
  <c r="A142" i="10" s="1"/>
  <c r="A143" i="10" s="1"/>
  <c r="A144" i="10" s="1"/>
  <c r="A145" i="10" s="1"/>
  <c r="A146" i="10" s="1"/>
  <c r="A147" i="10" s="1"/>
  <c r="A148" i="10" s="1"/>
  <c r="A149" i="10" s="1"/>
  <c r="A150" i="10" s="1"/>
  <c r="A151" i="10" s="1"/>
  <c r="A152" i="10" s="1"/>
  <c r="A153" i="10" s="1"/>
  <c r="A154" i="10" s="1"/>
  <c r="A155" i="10" s="1"/>
  <c r="A156" i="10" s="1"/>
  <c r="A157" i="10" s="1"/>
  <c r="A158" i="10" s="1"/>
  <c r="A159" i="10" s="1"/>
  <c r="A160" i="10" s="1"/>
  <c r="A161" i="10" s="1"/>
  <c r="A163" i="10" s="1"/>
  <c r="A164" i="10" s="1"/>
  <c r="A165" i="10" s="1"/>
  <c r="A166" i="10" s="1"/>
  <c r="A167" i="10" s="1"/>
  <c r="A168" i="10" s="1"/>
  <c r="A169" i="10" s="1"/>
  <c r="A170" i="10" s="1"/>
  <c r="A171" i="10" s="1"/>
  <c r="A172" i="10" s="1"/>
  <c r="A173" i="10" s="1"/>
  <c r="A174" i="10" s="1"/>
  <c r="A175" i="10" s="1"/>
  <c r="A176" i="10" s="1"/>
  <c r="A177" i="10" s="1"/>
  <c r="A178" i="10" s="1"/>
  <c r="A179" i="10" s="1"/>
  <c r="G206" i="31" l="1"/>
  <c r="I205" i="31"/>
  <c r="J205" i="31" s="1"/>
  <c r="A150" i="19"/>
  <c r="A151" i="19" s="1"/>
  <c r="A152" i="19" s="1"/>
  <c r="A147" i="19"/>
  <c r="A148" i="19" s="1"/>
  <c r="A149" i="19" s="1"/>
  <c r="I85" i="20"/>
  <c r="J85" i="20" s="1"/>
  <c r="G86" i="20"/>
  <c r="G7" i="18"/>
  <c r="I6" i="18"/>
  <c r="G207" i="31" l="1"/>
  <c r="I206" i="31"/>
  <c r="J206" i="31" s="1"/>
  <c r="G87" i="20"/>
  <c r="I86" i="20"/>
  <c r="J86" i="20" s="1"/>
  <c r="G8" i="18"/>
  <c r="I7" i="18"/>
  <c r="J7" i="18" s="1"/>
  <c r="J6" i="18" s="1"/>
  <c r="G208" i="31" l="1"/>
  <c r="I207" i="31"/>
  <c r="J207" i="31" s="1"/>
  <c r="G88" i="20"/>
  <c r="I87" i="20"/>
  <c r="J87" i="20" s="1"/>
  <c r="I8" i="18"/>
  <c r="J8" i="18" s="1"/>
  <c r="G9" i="18"/>
  <c r="G209" i="31" l="1"/>
  <c r="I208" i="31"/>
  <c r="J208" i="31" s="1"/>
  <c r="G89" i="20"/>
  <c r="I88" i="20"/>
  <c r="J88" i="20" s="1"/>
  <c r="I9" i="18"/>
  <c r="G10" i="18"/>
  <c r="G210" i="31" l="1"/>
  <c r="I209" i="31"/>
  <c r="J209" i="31" s="1"/>
  <c r="G90" i="20"/>
  <c r="I89" i="20"/>
  <c r="J89" i="20" s="1"/>
  <c r="G11" i="18"/>
  <c r="I10" i="18"/>
  <c r="J10" i="18" s="1"/>
  <c r="J9" i="18" s="1"/>
  <c r="G211" i="31" l="1"/>
  <c r="I210" i="31"/>
  <c r="J210" i="31" s="1"/>
  <c r="G91" i="20"/>
  <c r="I90" i="20"/>
  <c r="J90" i="20" s="1"/>
  <c r="G12" i="18"/>
  <c r="I11" i="18"/>
  <c r="G212" i="31" l="1"/>
  <c r="I211" i="31"/>
  <c r="J211" i="31" s="1"/>
  <c r="G92" i="20"/>
  <c r="I91" i="20"/>
  <c r="J91" i="20" s="1"/>
  <c r="G13" i="18"/>
  <c r="I12" i="18"/>
  <c r="J12" i="18" s="1"/>
  <c r="J11" i="18" s="1"/>
  <c r="G213" i="31" l="1"/>
  <c r="I212" i="31"/>
  <c r="J212" i="31" s="1"/>
  <c r="G93" i="20"/>
  <c r="I92" i="20"/>
  <c r="J92" i="20" s="1"/>
  <c r="I13" i="18"/>
  <c r="G14" i="18"/>
  <c r="G214" i="31" l="1"/>
  <c r="I213" i="31"/>
  <c r="J213" i="31" s="1"/>
  <c r="G94" i="20"/>
  <c r="I93" i="20"/>
  <c r="J93" i="20" s="1"/>
  <c r="G15" i="18"/>
  <c r="I14" i="18"/>
  <c r="J14" i="18" s="1"/>
  <c r="J13" i="18" s="1"/>
  <c r="G215" i="31" l="1"/>
  <c r="I214" i="31"/>
  <c r="J214" i="31" s="1"/>
  <c r="I94" i="20"/>
  <c r="J94" i="20" s="1"/>
  <c r="G95" i="20"/>
  <c r="G16" i="18"/>
  <c r="I15" i="18"/>
  <c r="G216" i="31" l="1"/>
  <c r="I215" i="31"/>
  <c r="J215" i="31" s="1"/>
  <c r="G96" i="20"/>
  <c r="I95" i="20"/>
  <c r="J95" i="20" s="1"/>
  <c r="I16" i="18"/>
  <c r="J16" i="18" s="1"/>
  <c r="J15" i="18" s="1"/>
  <c r="G17" i="18"/>
  <c r="G217" i="31" l="1"/>
  <c r="I216" i="31"/>
  <c r="J216" i="31" s="1"/>
  <c r="G97" i="20"/>
  <c r="I96" i="20"/>
  <c r="J96" i="20" s="1"/>
  <c r="I17" i="18"/>
  <c r="G18" i="18"/>
  <c r="G218" i="31" l="1"/>
  <c r="I217" i="31"/>
  <c r="J217" i="31" s="1"/>
  <c r="I97" i="20"/>
  <c r="J97" i="20" s="1"/>
  <c r="G98" i="20"/>
  <c r="G19" i="18"/>
  <c r="I18" i="18"/>
  <c r="J18" i="18" s="1"/>
  <c r="J17" i="18" s="1"/>
  <c r="G219" i="31" l="1"/>
  <c r="I218" i="31"/>
  <c r="J218" i="31" s="1"/>
  <c r="G99" i="20"/>
  <c r="I98" i="20"/>
  <c r="J98" i="20" s="1"/>
  <c r="G20" i="18"/>
  <c r="I19" i="18"/>
  <c r="G220" i="31" l="1"/>
  <c r="I219" i="31"/>
  <c r="J219" i="31" s="1"/>
  <c r="G100" i="20"/>
  <c r="I99" i="20"/>
  <c r="J99" i="20" s="1"/>
  <c r="G21" i="18"/>
  <c r="I20" i="18"/>
  <c r="J20" i="18" s="1"/>
  <c r="J19" i="18" s="1"/>
  <c r="G221" i="31" l="1"/>
  <c r="I220" i="31"/>
  <c r="J220" i="31" s="1"/>
  <c r="G101" i="20"/>
  <c r="I100" i="20"/>
  <c r="J100" i="20" s="1"/>
  <c r="I21" i="18"/>
  <c r="J21" i="18" s="1"/>
  <c r="G26" i="18"/>
  <c r="G222" i="31" l="1"/>
  <c r="I221" i="31"/>
  <c r="J221" i="31" s="1"/>
  <c r="I101" i="20"/>
  <c r="J101" i="20" s="1"/>
  <c r="G102" i="20"/>
  <c r="G27" i="18"/>
  <c r="I26" i="18"/>
  <c r="J26" i="18" s="1"/>
  <c r="G223" i="31" l="1"/>
  <c r="I222" i="31"/>
  <c r="J222" i="31" s="1"/>
  <c r="I102" i="20"/>
  <c r="J102" i="20" s="1"/>
  <c r="G103" i="20"/>
  <c r="G28" i="18"/>
  <c r="I27" i="18"/>
  <c r="J27" i="18" s="1"/>
  <c r="G224" i="31" l="1"/>
  <c r="I223" i="31"/>
  <c r="J223" i="31" s="1"/>
  <c r="G104" i="20"/>
  <c r="I103" i="20"/>
  <c r="J103" i="20" s="1"/>
  <c r="G29" i="18"/>
  <c r="I28" i="18"/>
  <c r="J28" i="18" s="1"/>
  <c r="G225" i="31" l="1"/>
  <c r="I224" i="31"/>
  <c r="J224" i="31" s="1"/>
  <c r="G105" i="20"/>
  <c r="I104" i="20"/>
  <c r="J104" i="20" s="1"/>
  <c r="I29" i="18"/>
  <c r="J29" i="18" s="1"/>
  <c r="G30" i="18"/>
  <c r="G226" i="31" l="1"/>
  <c r="I225" i="31"/>
  <c r="J225" i="31" s="1"/>
  <c r="I105" i="20"/>
  <c r="J105" i="20" s="1"/>
  <c r="G106" i="20"/>
  <c r="I30" i="18"/>
  <c r="J30" i="18" s="1"/>
  <c r="G33" i="18"/>
  <c r="G227" i="31" l="1"/>
  <c r="I226" i="31"/>
  <c r="J226" i="31" s="1"/>
  <c r="G107" i="20"/>
  <c r="I106" i="20"/>
  <c r="J106" i="20" s="1"/>
  <c r="G34" i="18"/>
  <c r="I33" i="18"/>
  <c r="G228" i="31" l="1"/>
  <c r="I227" i="31"/>
  <c r="J227" i="31" s="1"/>
  <c r="G108" i="20"/>
  <c r="I107" i="20"/>
  <c r="J107" i="20" s="1"/>
  <c r="G35" i="18"/>
  <c r="I34" i="18"/>
  <c r="J34" i="18" s="1"/>
  <c r="J33" i="18" s="1"/>
  <c r="G229" i="31" l="1"/>
  <c r="I228" i="31"/>
  <c r="J228" i="31" s="1"/>
  <c r="G109" i="20"/>
  <c r="I108" i="20"/>
  <c r="J108" i="20" s="1"/>
  <c r="I35" i="18"/>
  <c r="G36" i="18"/>
  <c r="G230" i="31" l="1"/>
  <c r="I229" i="31"/>
  <c r="J229" i="31" s="1"/>
  <c r="I109" i="20"/>
  <c r="J109" i="20" s="1"/>
  <c r="G110" i="20"/>
  <c r="I36" i="18"/>
  <c r="J36" i="18" s="1"/>
  <c r="J35" i="18" s="1"/>
  <c r="G37" i="18"/>
  <c r="G231" i="31" l="1"/>
  <c r="I230" i="31"/>
  <c r="J230" i="31" s="1"/>
  <c r="G111" i="20"/>
  <c r="I110" i="20"/>
  <c r="J110" i="20" s="1"/>
  <c r="G38" i="18"/>
  <c r="I37" i="18"/>
  <c r="I231" i="31" l="1"/>
  <c r="J231" i="31" s="1"/>
  <c r="G232" i="31"/>
  <c r="G112" i="20"/>
  <c r="I111" i="20"/>
  <c r="J111" i="20" s="1"/>
  <c r="G39" i="18"/>
  <c r="I38" i="18"/>
  <c r="J38" i="18" s="1"/>
  <c r="J37" i="18" s="1"/>
  <c r="I232" i="31" l="1"/>
  <c r="J232" i="31" s="1"/>
  <c r="G233" i="31"/>
  <c r="I112" i="20"/>
  <c r="J112" i="20" s="1"/>
  <c r="G113" i="20"/>
  <c r="I39" i="18"/>
  <c r="G40" i="18"/>
  <c r="I233" i="31" l="1"/>
  <c r="J233" i="31" s="1"/>
  <c r="G234" i="31"/>
  <c r="I234" i="31" s="1"/>
  <c r="J234" i="31" s="1"/>
  <c r="I113" i="20"/>
  <c r="J113" i="20" s="1"/>
  <c r="G114" i="20"/>
  <c r="I40" i="18"/>
  <c r="J40" i="18" s="1"/>
  <c r="J39" i="18" s="1"/>
  <c r="G41" i="18"/>
  <c r="I114" i="20" l="1"/>
  <c r="J114" i="20" s="1"/>
  <c r="G115" i="20"/>
  <c r="G44" i="18"/>
  <c r="I41" i="18"/>
  <c r="J41" i="18" s="1"/>
  <c r="G116" i="20" l="1"/>
  <c r="I115" i="20"/>
  <c r="J115" i="20" s="1"/>
  <c r="I44" i="18"/>
  <c r="G45" i="18"/>
  <c r="I116" i="20" l="1"/>
  <c r="J116" i="20" s="1"/>
  <c r="G117" i="20"/>
  <c r="I45" i="18"/>
  <c r="J45" i="18" s="1"/>
  <c r="J44" i="18" s="1"/>
  <c r="G46" i="18"/>
  <c r="G118" i="20" l="1"/>
  <c r="I117" i="20"/>
  <c r="J117" i="20" s="1"/>
  <c r="G47" i="18"/>
  <c r="I46" i="18"/>
  <c r="J46" i="18" s="1"/>
  <c r="G119" i="20" l="1"/>
  <c r="I118" i="20"/>
  <c r="J118" i="20" s="1"/>
  <c r="G48" i="18"/>
  <c r="I47" i="18"/>
  <c r="J47" i="18" s="1"/>
  <c r="G120" i="20" l="1"/>
  <c r="I119" i="20"/>
  <c r="J119" i="20" s="1"/>
  <c r="I48" i="18"/>
  <c r="G49" i="18"/>
  <c r="I120" i="20" l="1"/>
  <c r="J120" i="20" s="1"/>
  <c r="G121" i="20"/>
  <c r="I49" i="18"/>
  <c r="J49" i="18" s="1"/>
  <c r="J48" i="18" s="1"/>
  <c r="G50" i="18"/>
  <c r="G122" i="20" l="1"/>
  <c r="I121" i="20"/>
  <c r="J121" i="20" s="1"/>
  <c r="G51" i="18"/>
  <c r="I50" i="18"/>
  <c r="J50" i="18" s="1"/>
  <c r="G123" i="20" l="1"/>
  <c r="I122" i="20"/>
  <c r="J122" i="20" s="1"/>
  <c r="G52" i="18"/>
  <c r="I51" i="18"/>
  <c r="J51" i="18" s="1"/>
  <c r="I123" i="20" l="1"/>
  <c r="J123" i="20" s="1"/>
  <c r="G124" i="20"/>
  <c r="I52" i="18"/>
  <c r="G53" i="18"/>
  <c r="I53" i="18" s="1"/>
  <c r="J53" i="18" s="1"/>
  <c r="J52" i="18" s="1"/>
  <c r="I124" i="20" l="1"/>
  <c r="J124" i="20" s="1"/>
  <c r="G125" i="20"/>
  <c r="G126" i="20" l="1"/>
  <c r="I125" i="20"/>
  <c r="J125" i="20" s="1"/>
  <c r="G127" i="20" l="1"/>
  <c r="I126" i="20"/>
  <c r="J126" i="20" s="1"/>
  <c r="G128" i="20" l="1"/>
  <c r="I127" i="20"/>
  <c r="J127" i="20" s="1"/>
  <c r="I128" i="20" l="1"/>
  <c r="J128" i="20" s="1"/>
  <c r="G129" i="20"/>
  <c r="G130" i="20" l="1"/>
  <c r="I129" i="20"/>
  <c r="J129" i="20" s="1"/>
  <c r="G131" i="20" l="1"/>
  <c r="I130" i="20"/>
  <c r="J130" i="20" s="1"/>
  <c r="I131" i="20" l="1"/>
  <c r="J131" i="20" s="1"/>
  <c r="G132" i="20"/>
  <c r="I132" i="20" l="1"/>
  <c r="J132" i="20" s="1"/>
  <c r="G133" i="20"/>
  <c r="G134" i="20" l="1"/>
  <c r="I133" i="20"/>
  <c r="G135" i="20" l="1"/>
  <c r="I134" i="20"/>
  <c r="I135" i="20" l="1"/>
  <c r="G136" i="20"/>
  <c r="I136" i="20" l="1"/>
  <c r="G137" i="20"/>
  <c r="G138" i="20" l="1"/>
  <c r="I137" i="20"/>
  <c r="G139" i="20" l="1"/>
  <c r="I138" i="20"/>
  <c r="I139" i="20" l="1"/>
  <c r="G140" i="20"/>
  <c r="G141" i="20" l="1"/>
  <c r="I140" i="20"/>
  <c r="I141" i="20" l="1"/>
  <c r="G142" i="20"/>
  <c r="G143" i="20" l="1"/>
  <c r="I142" i="20"/>
  <c r="G144" i="20" l="1"/>
  <c r="I143" i="20"/>
  <c r="I144" i="20" l="1"/>
  <c r="G145" i="20"/>
  <c r="I145" i="20" l="1"/>
  <c r="G146" i="20"/>
  <c r="G147" i="20" l="1"/>
  <c r="I146" i="20"/>
  <c r="I147" i="20" l="1"/>
  <c r="G148" i="20"/>
  <c r="G149" i="20" l="1"/>
  <c r="I148" i="20"/>
  <c r="G150" i="20" l="1"/>
  <c r="I149" i="20"/>
  <c r="I150" i="20" l="1"/>
  <c r="G151" i="20"/>
  <c r="G152" i="20" l="1"/>
  <c r="I151" i="20"/>
  <c r="I152" i="20" l="1"/>
  <c r="G153" i="20"/>
  <c r="I153" i="20" l="1"/>
  <c r="J153" i="20" s="1"/>
  <c r="G154" i="20"/>
  <c r="G155" i="20" l="1"/>
  <c r="I154" i="20"/>
  <c r="J154" i="20" s="1"/>
  <c r="I155" i="20" l="1"/>
  <c r="J155" i="20" s="1"/>
  <c r="G156" i="20"/>
  <c r="I156" i="20" l="1"/>
  <c r="J156" i="20" s="1"/>
  <c r="G157" i="20"/>
  <c r="G158" i="20" l="1"/>
  <c r="I157" i="20"/>
  <c r="J157" i="20" s="1"/>
  <c r="G159" i="20" l="1"/>
  <c r="I158" i="20"/>
  <c r="J158" i="20" s="1"/>
  <c r="G160" i="20" l="1"/>
  <c r="I159" i="20"/>
  <c r="J159" i="20" s="1"/>
  <c r="I160" i="20" l="1"/>
  <c r="J160" i="20" s="1"/>
  <c r="G161" i="20"/>
  <c r="I161" i="20" l="1"/>
  <c r="J161" i="20" s="1"/>
  <c r="G162" i="20"/>
  <c r="G163" i="20" l="1"/>
  <c r="I162" i="20"/>
  <c r="J162" i="20" s="1"/>
  <c r="I163" i="20" l="1"/>
  <c r="J163" i="20" s="1"/>
  <c r="G164" i="20"/>
  <c r="I164" i="20" l="1"/>
  <c r="J164" i="20" s="1"/>
  <c r="G165" i="20"/>
  <c r="G166" i="20" l="1"/>
  <c r="I165" i="20"/>
  <c r="J165" i="20" s="1"/>
  <c r="G167" i="20" l="1"/>
  <c r="I166" i="20"/>
  <c r="J166" i="20" s="1"/>
  <c r="G168" i="20" l="1"/>
  <c r="I167" i="20"/>
  <c r="J167" i="20" s="1"/>
  <c r="I168" i="20" l="1"/>
  <c r="J168" i="20" s="1"/>
  <c r="G169" i="20"/>
  <c r="G170" i="20" l="1"/>
  <c r="I169" i="20"/>
  <c r="J169" i="20" s="1"/>
  <c r="G171" i="20" l="1"/>
  <c r="I170" i="20"/>
  <c r="J170" i="20" s="1"/>
  <c r="I171" i="20" l="1"/>
  <c r="J171" i="20" s="1"/>
  <c r="G172" i="20"/>
  <c r="I172" i="20" l="1"/>
  <c r="J172" i="20" s="1"/>
  <c r="G173" i="20"/>
  <c r="I173" i="20" l="1"/>
  <c r="J173" i="20" s="1"/>
  <c r="G174" i="20"/>
  <c r="I174" i="20" l="1"/>
  <c r="J174" i="20" s="1"/>
  <c r="G175" i="20"/>
  <c r="I175" i="20" l="1"/>
  <c r="J175" i="20" s="1"/>
  <c r="G176" i="20"/>
  <c r="I176" i="20" l="1"/>
  <c r="J176" i="20" s="1"/>
  <c r="G177" i="20"/>
  <c r="I177" i="20" l="1"/>
  <c r="J177" i="20" s="1"/>
  <c r="G178" i="20"/>
  <c r="I178" i="20" l="1"/>
  <c r="J178" i="20" s="1"/>
  <c r="G179" i="20"/>
  <c r="I179" i="20" l="1"/>
  <c r="J179" i="20" s="1"/>
  <c r="G180" i="20"/>
  <c r="I180" i="20" l="1"/>
  <c r="J180" i="20" s="1"/>
  <c r="G181" i="20"/>
  <c r="I181" i="20" l="1"/>
  <c r="J181" i="20" s="1"/>
  <c r="G182" i="20"/>
  <c r="I182" i="20" l="1"/>
  <c r="J182" i="20" s="1"/>
  <c r="G183" i="20"/>
  <c r="I183" i="20" l="1"/>
  <c r="J183" i="20" s="1"/>
  <c r="G184" i="20"/>
  <c r="I184" i="20" l="1"/>
  <c r="J184" i="20" s="1"/>
  <c r="G185" i="20"/>
  <c r="I185" i="20" l="1"/>
  <c r="J185" i="20" s="1"/>
  <c r="G186" i="20"/>
  <c r="I186" i="20" l="1"/>
  <c r="J186" i="20" s="1"/>
  <c r="G187" i="20"/>
  <c r="I187" i="20" l="1"/>
  <c r="J187" i="20" s="1"/>
  <c r="G188" i="20"/>
  <c r="I188" i="20" l="1"/>
  <c r="J188" i="20" s="1"/>
  <c r="G189" i="20"/>
  <c r="I189" i="20" l="1"/>
  <c r="J189" i="20" s="1"/>
  <c r="G190" i="20"/>
  <c r="I190" i="20" l="1"/>
  <c r="J190" i="20" s="1"/>
  <c r="G191" i="20"/>
  <c r="I191" i="20" l="1"/>
  <c r="J191" i="20" s="1"/>
  <c r="G192" i="20"/>
  <c r="G193" i="20" s="1"/>
  <c r="I193" i="20" l="1"/>
  <c r="J193" i="20" s="1"/>
  <c r="G194" i="20"/>
  <c r="I192" i="20"/>
  <c r="J192" i="20" s="1"/>
  <c r="I194" i="20" l="1"/>
  <c r="J194" i="20" s="1"/>
  <c r="G195" i="20"/>
  <c r="I233" i="20"/>
  <c r="J233" i="20" s="1"/>
  <c r="G234" i="20"/>
  <c r="I195" i="20" l="1"/>
  <c r="J195" i="20" s="1"/>
  <c r="G196" i="20"/>
  <c r="G235" i="20"/>
  <c r="I235" i="20" s="1"/>
  <c r="J235" i="20" s="1"/>
  <c r="I234" i="20"/>
  <c r="J234" i="20" s="1"/>
  <c r="I196" i="20" l="1"/>
  <c r="J196" i="20" s="1"/>
  <c r="G197" i="20"/>
  <c r="I197" i="20" l="1"/>
  <c r="J197" i="20" s="1"/>
  <c r="G198" i="20"/>
  <c r="I198" i="20" l="1"/>
  <c r="J198" i="20" s="1"/>
  <c r="G199" i="20"/>
  <c r="I199" i="20" l="1"/>
  <c r="J199" i="20" s="1"/>
  <c r="G200" i="20"/>
  <c r="I200" i="20" l="1"/>
  <c r="J200" i="20" s="1"/>
  <c r="G201" i="20"/>
  <c r="I201" i="20" l="1"/>
  <c r="J201" i="20" s="1"/>
  <c r="G202" i="20"/>
  <c r="I202" i="20" l="1"/>
  <c r="J202" i="20" s="1"/>
  <c r="G203" i="20"/>
  <c r="I203" i="20" l="1"/>
  <c r="J203" i="20" s="1"/>
  <c r="G204" i="20"/>
  <c r="I204" i="20" l="1"/>
  <c r="J204" i="20" s="1"/>
  <c r="G205" i="20"/>
  <c r="I205" i="20" l="1"/>
  <c r="J205" i="20" s="1"/>
  <c r="G206" i="20"/>
  <c r="I206" i="20" l="1"/>
  <c r="J206" i="20" s="1"/>
  <c r="G207" i="20"/>
  <c r="I207" i="20" l="1"/>
  <c r="J207" i="20" s="1"/>
  <c r="G208" i="20"/>
  <c r="I208" i="20" l="1"/>
  <c r="J208" i="20" s="1"/>
  <c r="G209" i="20"/>
  <c r="I209" i="20" l="1"/>
  <c r="J209" i="20" s="1"/>
  <c r="G210" i="20"/>
  <c r="I210" i="20" l="1"/>
  <c r="J210" i="20" s="1"/>
  <c r="G211" i="20"/>
  <c r="I211" i="20" l="1"/>
  <c r="J211" i="20" s="1"/>
  <c r="G212" i="20"/>
  <c r="I212" i="20" l="1"/>
  <c r="J212" i="20" s="1"/>
  <c r="G213" i="20"/>
  <c r="I213" i="20" l="1"/>
  <c r="J213" i="20" s="1"/>
  <c r="G214" i="20"/>
  <c r="I214" i="20" l="1"/>
  <c r="J214" i="20" s="1"/>
  <c r="G215" i="20"/>
  <c r="I215" i="20" l="1"/>
  <c r="J215" i="20" s="1"/>
  <c r="G216" i="20"/>
  <c r="I216" i="20" l="1"/>
  <c r="J216" i="20" s="1"/>
  <c r="G217" i="20"/>
  <c r="I217" i="20" l="1"/>
  <c r="J217" i="20" s="1"/>
  <c r="G218" i="20"/>
  <c r="I218" i="20" l="1"/>
  <c r="J218" i="20" s="1"/>
  <c r="G219" i="20"/>
  <c r="I219" i="20" l="1"/>
  <c r="J219" i="20" s="1"/>
  <c r="G220" i="20"/>
  <c r="I220" i="20" l="1"/>
  <c r="J220" i="20" s="1"/>
  <c r="G221" i="20"/>
  <c r="G222" i="20" l="1"/>
  <c r="I221" i="20"/>
  <c r="J221" i="20" s="1"/>
  <c r="I222" i="20" l="1"/>
  <c r="J222" i="20" s="1"/>
  <c r="G223" i="20"/>
  <c r="I223" i="20" l="1"/>
  <c r="J223" i="20" s="1"/>
  <c r="G224" i="20"/>
  <c r="I224" i="20" l="1"/>
  <c r="J224" i="20" s="1"/>
  <c r="G225" i="20"/>
  <c r="I225" i="20" l="1"/>
  <c r="J225" i="20" s="1"/>
  <c r="G226" i="20"/>
  <c r="I226" i="20" l="1"/>
  <c r="J226" i="20" s="1"/>
  <c r="G227" i="20"/>
  <c r="I227" i="20" l="1"/>
  <c r="J227" i="20" s="1"/>
  <c r="G228" i="20"/>
  <c r="I228" i="20" l="1"/>
  <c r="J228" i="20" s="1"/>
  <c r="G229" i="20"/>
  <c r="I229" i="20" l="1"/>
  <c r="J229" i="20" s="1"/>
  <c r="G230" i="20"/>
  <c r="I230" i="20" l="1"/>
  <c r="J230" i="20" s="1"/>
  <c r="G231" i="20"/>
  <c r="I231" i="20" l="1"/>
  <c r="J231" i="20" s="1"/>
  <c r="G232" i="20"/>
  <c r="I232" i="20" s="1"/>
  <c r="J232" i="20" s="1"/>
</calcChain>
</file>

<file path=xl/sharedStrings.xml><?xml version="1.0" encoding="utf-8"?>
<sst xmlns="http://schemas.openxmlformats.org/spreadsheetml/2006/main" count="12709" uniqueCount="6002">
  <si>
    <t>Topic</t>
  </si>
  <si>
    <t>This document shows for each PicLink II record the various fields and description. For more informations about PicLink Data Tools, see document "PicLinkDataManager.pdf".</t>
  </si>
  <si>
    <t>For the transaction records, there is a column for each transaction type group. This is because depending on the transaction type, certain fields are necessary or not.</t>
  </si>
  <si>
    <t>It is possible to split a data record in fields. This can be done by copying a data line in field I1 of each tab. The exception is for the L001, composed of two lines, one L001 and one L007. The L001 line has to be copied in field I1, and the corresponding L007 in field I2.</t>
  </si>
  <si>
    <t xml:space="preserve">Yellow lines show which are the most relevant fields in a record. It is possible to activate a filter to show only the yellow lines, by clicking on the button in the field "Column Name" and choose "Filter by Color".
</t>
  </si>
  <si>
    <t>Certain fields are "group" fields, subdivided in sub-fields. This is the case for the field L001-COOPER, that is built with three sub-fields. Grouping and ungrouping can be done by clicking on the "+" in the left margin.</t>
  </si>
  <si>
    <t>Some records have an extension containing additional information. The extension is always at the bottom of each record. By default, the extension is not included in the PicLink files. If necessary, the extension can be parameterised on request.
Before switching extensions on, it may be advisable to discuss the need with the support at Pictet. Normally all necessary information should be found in the "standard" records.</t>
  </si>
  <si>
    <t>For searching in all data, structure and values determined by a formula, you have to select "Values" in the extended search window :
If not, only the text will be searched and the values calculated by a formula in column F ignored.</t>
  </si>
  <si>
    <t>Links are available in the structure. They allow to show additional information stored in separate files. Simply click on the link.</t>
  </si>
  <si>
    <r>
      <t xml:space="preserve">Old fields not to be used anymore are in italic and colored in brown. They are by default hidden. You can unhide them by removing the filter in the column </t>
    </r>
    <r>
      <rPr>
        <b/>
        <sz val="10"/>
        <rFont val="Arial"/>
        <family val="2"/>
      </rPr>
      <t>"Remarks</t>
    </r>
    <r>
      <rPr>
        <sz val="10"/>
        <rFont val="Arial"/>
        <family val="2"/>
      </rPr>
      <t>" on the right.</t>
    </r>
  </si>
  <si>
    <t>Not to be used anymore</t>
  </si>
  <si>
    <t>Explanation</t>
  </si>
  <si>
    <t>Booking date</t>
  </si>
  <si>
    <t>The booking date is the date when the transaction is booked into the Pictet accounting system. It is very often the same as the trade date, but not always. This date is important, because all documents, portfolio statements and transaction list are produced in booking date. The daily transaction files in PicLink are in booking date, which means that all transactions booked that day are included in the file sent in the evening. For a portfolio valuation file (L100), the positions are also in booking date. So for doing the reconciliation, this date is extremely important.</t>
  </si>
  <si>
    <t>Transaction code</t>
  </si>
  <si>
    <t xml:space="preserve">This code is extremely central. It allows to identify the transaction type. The details are in the file "Transaction codes PicLink English 2014.04.03.xls". This code can be found in all PicLink II transaction files. The code in the first row of each tab (L001-L007) is the transaction code. </t>
  </si>
  <si>
    <t>DCA/DCV</t>
  </si>
  <si>
    <t>Spot FX transactions. Always built with two records, following each other, one for the buy (DCA) and one for the sell (DCV). The two records can be bound together with the transaction number (field L003-TEREF-OPER-OP), using the 13 first positions.</t>
  </si>
  <si>
    <t>SPCC L003</t>
  </si>
  <si>
    <t>This transaction code is used for transferring cash from one current account to another inside a portfolio. Mostly used for transfers to and from a margin account or a initial margin account. The transaction is built with two lines (movements) one after the other. The two lines can be bound together with the transaction number (field L003-TEREF-OPER-OP), using the 13 first positions.</t>
  </si>
  <si>
    <t>Prefix</t>
  </si>
  <si>
    <t>Record name</t>
  </si>
  <si>
    <t>Comments</t>
  </si>
  <si>
    <t>Transactions</t>
  </si>
  <si>
    <t>L001</t>
  </si>
  <si>
    <t>Security transactions</t>
  </si>
  <si>
    <t xml:space="preserve"> - Security purchase / sale
 - Security subscription / redemption
 - Corporate actions (split, etc.)
 - Deposit / withdrawal of securities
 - Transactions on derivatives, futures, metals.
 - Security transfer
 - Variation Margin</t>
  </si>
  <si>
    <t>L002</t>
  </si>
  <si>
    <t>Security income</t>
  </si>
  <si>
    <t xml:space="preserve"> - Dividends
 - Interests</t>
  </si>
  <si>
    <t>L003</t>
  </si>
  <si>
    <t>Cash</t>
  </si>
  <si>
    <t xml:space="preserve"> - Spot exchange
 - Deposit / withdrawal
 - Initial margin</t>
  </si>
  <si>
    <t>L004</t>
  </si>
  <si>
    <t>Fiduciaries</t>
  </si>
  <si>
    <t xml:space="preserve"> - Opening of fixed or call fiduciary deposits
 - Increase / decrease of call fiduciary deposits
 - Closing of fixed or call fiduciary deposits
 - Payment of interest on closing (fixed and call deposits) or at an intermediary stage (call deposits only).</t>
  </si>
  <si>
    <t>L006</t>
  </si>
  <si>
    <t>Miscellaneous cash</t>
  </si>
  <si>
    <t xml:space="preserve"> - Custody fees
 - Management fees
 - Current account interest
 - Security lending income
 - Forward exchange contracts</t>
  </si>
  <si>
    <t>L007</t>
  </si>
  <si>
    <t>Continuation of security transaction record (L001)</t>
  </si>
  <si>
    <t>Extension of the L001 record. Contains
information that could not have been
placed in L001. It is in the L001 file and follows the corresponding L001 record. For the structure, see L001 tab.</t>
  </si>
  <si>
    <t>Valuations</t>
  </si>
  <si>
    <t>L100</t>
  </si>
  <si>
    <t>General information</t>
  </si>
  <si>
    <t>General information concerning the portfolio, such as the valuation date, portfolio numbers, etc.</t>
  </si>
  <si>
    <t>L101</t>
  </si>
  <si>
    <t>Consolidation</t>
  </si>
  <si>
    <t>List of portfolio numbers comprising the consolidated valuation. This record is present only where a consolidated valuation exists.</t>
  </si>
  <si>
    <t>L110</t>
  </si>
  <si>
    <t>Totals</t>
  </si>
  <si>
    <t>Total values of the portfolio</t>
  </si>
  <si>
    <t>L111</t>
  </si>
  <si>
    <t>Sub-totals</t>
  </si>
  <si>
    <t>Sub-totals of the portfolios</t>
  </si>
  <si>
    <t>L120</t>
  </si>
  <si>
    <t>Current accounts</t>
  </si>
  <si>
    <t>Evaluated current accounts</t>
  </si>
  <si>
    <t>L121</t>
  </si>
  <si>
    <t>Fiduciary deposits</t>
  </si>
  <si>
    <t>Evaluated fiduciary deposits</t>
  </si>
  <si>
    <t>L122</t>
  </si>
  <si>
    <t>Forward exchange contracts</t>
  </si>
  <si>
    <t>Evaluated forward exchange contracts</t>
  </si>
  <si>
    <t>L126</t>
  </si>
  <si>
    <t>Security position, main record</t>
  </si>
  <si>
    <t>Evaluated security position (global position, sum of all custodian).</t>
  </si>
  <si>
    <t>L127</t>
  </si>
  <si>
    <t>Security position by custodian</t>
  </si>
  <si>
    <t>L128</t>
  </si>
  <si>
    <t>Extension 1 of security position</t>
  </si>
  <si>
    <t>First extension record for the security position (L126) containing primarily the financial information</t>
  </si>
  <si>
    <t>L129</t>
  </si>
  <si>
    <t>Extension 2 of the security position</t>
  </si>
  <si>
    <t>Second extension record of the security position (L126) containing miscellaneous information, specifically related to the book value</t>
  </si>
  <si>
    <t>L130</t>
  </si>
  <si>
    <t>Currency breakdown</t>
  </si>
  <si>
    <t>Table showing the current breakdown of the portfolio's assets</t>
  </si>
  <si>
    <t>L132</t>
  </si>
  <si>
    <t>Exchange rate variation</t>
  </si>
  <si>
    <t>Table showing the variation in exchange rates for the currencies in the portfolio</t>
  </si>
  <si>
    <t>L134</t>
  </si>
  <si>
    <t>Global performance (part1)</t>
  </si>
  <si>
    <t>Table showing the portfolio's global performance</t>
  </si>
  <si>
    <t>L135</t>
  </si>
  <si>
    <t>Global performance (parts 2 &amp; 3)</t>
  </si>
  <si>
    <t>Tables showing the detailed global performance since the start of the year and since the start of the quarter</t>
  </si>
  <si>
    <t>L136</t>
  </si>
  <si>
    <t>Global performance (part4)</t>
  </si>
  <si>
    <t>Table showing the portfolio's monthly performance over several years (depends on the historic data available)</t>
  </si>
  <si>
    <t>Static Data</t>
  </si>
  <si>
    <t>L200</t>
  </si>
  <si>
    <t>Header for exchange rates and prices</t>
  </si>
  <si>
    <t>Present in all exchange rate and price files (L211, L212 and L218). Gives general information concerning the content, specifically dates. It is not provided in the form of separate files.</t>
  </si>
  <si>
    <t>L204</t>
  </si>
  <si>
    <t>Security information (old version)</t>
  </si>
  <si>
    <r>
      <rPr>
        <b/>
        <sz val="10"/>
        <color rgb="FFFF0000"/>
        <rFont val="Arial"/>
        <family val="2"/>
      </rPr>
      <t>NOT TO BE USED ANYMORE. USE L206.</t>
    </r>
    <r>
      <rPr>
        <sz val="10"/>
        <rFont val="Arial"/>
        <family val="2"/>
      </rPr>
      <t xml:space="preserve">
 - Details of securities held by a client (old version). Contains general information.
 - In terms of security keys, L204 contains the Pictet internal key, the ISIN, the Telekurs number and the Sedol.</t>
    </r>
  </si>
  <si>
    <t>L205</t>
  </si>
  <si>
    <t>Company information</t>
  </si>
  <si>
    <t>List of companies issuing securities for the securities held by a client.</t>
  </si>
  <si>
    <t>L206</t>
  </si>
  <si>
    <t>Security information (new version)</t>
  </si>
  <si>
    <t xml:space="preserve"> - Details of securities held by a client (new version). Contains general information.
 - In terms of security keys, L206 contains the Pictet internal key, the ISIN, the Telekurs number, the Sedol and the CUSIP.</t>
  </si>
  <si>
    <t>L207</t>
  </si>
  <si>
    <t>Security keys</t>
  </si>
  <si>
    <t>Contains the list of security keys (ISIN, Bloomberg, Reuters, etc. for a client's securities).</t>
  </si>
  <si>
    <t>L210</t>
  </si>
  <si>
    <t>Currencies</t>
  </si>
  <si>
    <t>Currency information. This is a complete list, Independent of the currencies held in the client's portfolios.</t>
  </si>
  <si>
    <t>L211</t>
  </si>
  <si>
    <t>Spot exchange rates</t>
  </si>
  <si>
    <t xml:space="preserve"> - Spot exchange rates for all the currencies available at Pictet against a currency chosen by the client.
 - It is possible to receive this file for a given period in the past so as to reimport the historic data.</t>
  </si>
  <si>
    <t>L212</t>
  </si>
  <si>
    <t>Security prices (old version)</t>
  </si>
  <si>
    <r>
      <rPr>
        <b/>
        <sz val="10"/>
        <color rgb="FFFF0000"/>
        <rFont val="Arial"/>
        <family val="2"/>
      </rPr>
      <t>NOT TO BE USED ANYMORE. USE L218.</t>
    </r>
    <r>
      <rPr>
        <sz val="10"/>
        <rFont val="Arial"/>
        <family val="2"/>
      </rPr>
      <t xml:space="preserve">
 - Contains the latest prices of securities held in the client's portfolios.
 - It is possible to receive this file for a period in the past so as to complete the historic data.</t>
    </r>
  </si>
  <si>
    <t>L213</t>
  </si>
  <si>
    <t>Financial securities information</t>
  </si>
  <si>
    <t>Financial information for the securities held, such as MSCI classifications, P/E ratios, earnings per share, etc.</t>
  </si>
  <si>
    <t>L214</t>
  </si>
  <si>
    <t>Forward rates</t>
  </si>
  <si>
    <t>LIBOR forward rates or similar. Useful for calculating forward exchange rates.</t>
  </si>
  <si>
    <t>L215</t>
  </si>
  <si>
    <t>Forward exchange rates</t>
  </si>
  <si>
    <t>Forward exchange rates useful in evaluating foreign exchange forwards (spot + LIBOR rate) for one month to 12 months.</t>
  </si>
  <si>
    <t>L218</t>
  </si>
  <si>
    <t>Market price information (new version)</t>
  </si>
  <si>
    <t xml:space="preserve"> - Contains the latest prices of securities held in the client's portfolios.
 - It is possible to receive this file for a given period in the past so as to reimport the historic data.</t>
  </si>
  <si>
    <t>Technical records</t>
  </si>
  <si>
    <t>L951</t>
  </si>
  <si>
    <t>First header record</t>
  </si>
  <si>
    <t>This record is in every PicLink II file. It contains global informations about the content, such as the record type, dates, etc.</t>
  </si>
  <si>
    <t>L952</t>
  </si>
  <si>
    <t>Second header record</t>
  </si>
  <si>
    <t>This record is in every PicLink II file. It contains additional global informations about the content of the file.</t>
  </si>
  <si>
    <t>Col-ID</t>
  </si>
  <si>
    <t>Lvl</t>
  </si>
  <si>
    <t>Column Name</t>
  </si>
  <si>
    <t>Column Description</t>
  </si>
  <si>
    <t>Values</t>
  </si>
  <si>
    <t>Format</t>
  </si>
  <si>
    <t>Position</t>
  </si>
  <si>
    <t>Length</t>
  </si>
  <si>
    <t>BEA/BEV
Buy and sell of equities or bonds.</t>
  </si>
  <si>
    <t>BPDP/BPRP
Deposit against payment and withdrawal versus payment. Ex transactions. Are exactly the same as BEA and BEV.</t>
  </si>
  <si>
    <t>BES/BER
Subscriptions and redemptions of securities or funds. Mainly used for funds.</t>
  </si>
  <si>
    <t>BEA O/BEV O, BEA C/BEV C
Buy to open, sell to open, buy to close, sell to close.
Used for derivative trades, such as options, futures, etc.</t>
  </si>
  <si>
    <t>BPDP O/BPRP O, BPDP C/BPRP C
Buy to open, sell to open, buy to close, sell to close for ex transactions.
Used for derivative trades, such as options, futures, etc.</t>
  </si>
  <si>
    <t>Remarks</t>
  </si>
  <si>
    <t>L001-CLCC-ORD</t>
  </si>
  <si>
    <t>PRINCIPAL CURRENT ACCOUNT KEY (14 POSITIONS)</t>
  </si>
  <si>
    <t>X(14)</t>
  </si>
  <si>
    <t>L001-NOCLI-ORD</t>
  </si>
  <si>
    <t>PRINCIPAL CLIENT NUMBER</t>
  </si>
  <si>
    <t>9(6)</t>
  </si>
  <si>
    <t>L001-CORUB-CC-ORD</t>
  </si>
  <si>
    <t>PRINCIPAL CURRENT ACCOUNT TYPE CODE</t>
  </si>
  <si>
    <t>X(2)</t>
  </si>
  <si>
    <t>L001-COMONC-CC-ORD</t>
  </si>
  <si>
    <t>PRINCIPAL CURRENT ACCOUNT CURRENCY CODE IN DIGITS</t>
  </si>
  <si>
    <t>L001-NOCONTR-CC-ORD</t>
  </si>
  <si>
    <t>PRINCIPAL CURRENT ACCOUNT CONTRACT NUMBER</t>
  </si>
  <si>
    <t>X(4)</t>
  </si>
  <si>
    <t>L001-CLCC-PAIM-TIT</t>
  </si>
  <si>
    <t>SECURITIES PAYMENT CURRENT ACCOUNT (14 POSITIONS)</t>
  </si>
  <si>
    <t>See field current account type code.</t>
  </si>
  <si>
    <t>L001-NOCLI-PAIM-TIT</t>
  </si>
  <si>
    <t>SECURITIES PAYMENT CLIENT NUMBER</t>
  </si>
  <si>
    <t>L001-CORUB-CC-PAIM-TIT</t>
  </si>
  <si>
    <t>SECURITIES PAYMENT CURRENT ACCOUNT TYPE CODE</t>
  </si>
  <si>
    <t>Current account type code. For details, see "Current account type code.xlsx"</t>
  </si>
  <si>
    <t>L001-COMONC-CC-PAIM-TIT</t>
  </si>
  <si>
    <t>SECURITIES PAYMENT CURRENT ACCOUNT CURRENCY CODE IN DIGITS</t>
  </si>
  <si>
    <t>L001-NOCONTR-CC-PAIM-TIT</t>
  </si>
  <si>
    <t>SECURITIES PAYMENT CURRENT ACCOUNT CONTRACT NUMBER</t>
  </si>
  <si>
    <t>L001-NMRUB-CC-PAIM-TIT</t>
  </si>
  <si>
    <t>SECURITIES PAYMENT CURRENT ACCOUNT TYPE NAME</t>
  </si>
  <si>
    <t>X(20)</t>
  </si>
  <si>
    <t>L001-NOCLI-LIV-VIA</t>
  </si>
  <si>
    <t>CLIENT NUMBER DELIVERY VIA</t>
  </si>
  <si>
    <t>L001-MON-TIT-EUR</t>
  </si>
  <si>
    <t>CODE FOR TYPE OF SECURITY CURRENCY / EURO</t>
  </si>
  <si>
    <t xml:space="preserve">0 = "OUT" EURO CURRENCY
1 = "IN" EURO CURRENCY
2 = EURO ITSELF
</t>
  </si>
  <si>
    <t>X(1)</t>
  </si>
  <si>
    <t>L001-COTYP-MONOP-EUR</t>
  </si>
  <si>
    <t>CODE FOR TYPE OF OPERATION CURRENCY / EURO</t>
  </si>
  <si>
    <t>L001-COTYP-MONCC-DORD-EUR</t>
  </si>
  <si>
    <t>CODE FOR TYPE OF ORIGINATOR CURRENCY / EURO</t>
  </si>
  <si>
    <t>L001-COTYP-MONCC-PAIM-TIT-EUR</t>
  </si>
  <si>
    <t>CODE FOR TYPE OF SECURITY PAIEMENT C/A CURRENCY / EURO</t>
  </si>
  <si>
    <t>L001-COTYP-MONCC-BENEF-PF-EUR</t>
  </si>
  <si>
    <t>CODE FOR TYPE OF FIN PAP BENEFICIARY C/A CURRENCY / EURO</t>
  </si>
  <si>
    <t>L001-COTYP-MONCC-DT-FCOR-EUR</t>
  </si>
  <si>
    <t>CODE FOR TYPE OF CORRESPONDENT'S CHARGES C/A CURRENCY / EURO</t>
  </si>
  <si>
    <t>L001-COTRT-LIV-TIT</t>
  </si>
  <si>
    <t>SECURITIES DELIVERY TRANSACTION CODE</t>
  </si>
  <si>
    <t xml:space="preserve">INVOICES:
--------
BLANK = WITHOUT DELIVERY
L     = TO DELIVER
R     = TO RECEIVE
COUNTERPART:
-----------
F = DELIVERY FREE
L = TRIANGULAR OPERATION TO DELIVER
R = TRIANGULAR OPERATION TO RECEIVE
P = DELIVERY AGAINST PAYMENT
EC:
--
NOT USED (BLANK)
PROGRAM LVFUS400:
----------------
D = DIRECT TRANSACTION
N = FORCED INDIRECT TRANSACTION
W/O DELIVERY
FRANCO DELIV
TO BE DELIVD
DEL VS PAYMT
TO BE RECIVD
</t>
  </si>
  <si>
    <t>L001-COPAIM-LIV-TIT</t>
  </si>
  <si>
    <t>SECURITIES DELIVERY PAYMENT CODE</t>
  </si>
  <si>
    <t xml:space="preserve">BLANK = DELIVERY RULES FOLLOWING DELIVERY APPLICATION
L     = FORCE SEGA DELIVERY FOR NEW ISSUE AGAINST PAYMENT (LEM)
S     = FORCE SEGA DELIVERY WITHOUT PAYMENT (LSP)
X     = FORCE SEGA DELIVERY AGAINST PAYMENT (LCP)
</t>
  </si>
  <si>
    <t>L001-COCALC-MONT-BRUT</t>
  </si>
  <si>
    <t>GROSS AMOUNT COMPUTATION BASE CODE</t>
  </si>
  <si>
    <t xml:space="preserve">A -&gt; GROSS AMOUNT = QUANTITY * SECURITY PRICE
SEC. PRICE   = GROSS AMOUNT / QUANTITY
B -&gt; GROSS AMOUNT = QUANTITY * SECURITY PRICE * Q9TISJA
SEC. PRICE   = GROSS AMOUNT / (QUANTITY * Q9TISJA)
D -&gt; GROSS AMOUNT = QUANTITY * SECURITY PRICE * Q9TISJA / 100 / 4
SEC. PRICE   = (GROSS AMOUNT * 100 * 4) / (QUANTITY * Q9TISJA)
C -&gt; GROSS AMOUNT = QUANTITY * SECURITY PRICE * Q9TISJA / 1000
SEC. PRICE   = (GROSS AMOUNT *1000) / (QUANTITY * Q9TISJA)
F -&gt; GROSS AMOUNT = QUANTITY * Q9TISJA / 4 * SEC. PRICE / 100
SEC. PRICE   = [({(GROSS AMOUNT * 100) / (QUANTITY * Q9TISJA)}-100)*4]+100
G -&gt; GROSS AMOUNT = QUANTITY * SECURITY PRICE * Q9TISJA / 100
SEC. PRICE   = GROSS AMOUNT / (QUANTITY * Q9TISJA) * 100
H -&gt; GROSS AMOUNT = QUANTITY * Q9TISJA / 12 * SEC. PRICE / 100
SEC. PRICE   = [({(GROSS AMOUNT * 100) / (QUANTITY * Q9TISJA)}-100)*12]+100
I -&gt; GROSS AMOUNT = QUANTITY * SECURITY PRICE * Q9TISJA / 100 / 12
SEC. PRICE   = (GROSS AMOUNT * 100 * 12) / (QUANTITY * Q9TISJA)
J -&gt; GROSS AMOUNT = QUANTITY * (SECURITY PRICE - MTNV)
SEC. PRICE   = (GROSS AMOUNT  / QUANTITY) + MTNV
K -&gt; GROSS AMOUNT = QUANTITY * SECURITY PRICE * PAR RATE
SEC. PRICE   = GROSS AMOUNT  / (QUANTITY * PAR RATE)
L -&gt; GROSS AMOUNT = QUANTITY * SECURITY PRICE / 0,10
SECURITY PRICE   = 0,10 * GROSS AMOUNT / QUANTITY
M -&gt; GROSS AMOUNT = QUANTITY * SECURITY PRICE / 10
SECURITY PRICE   = 10 * GROSS AMOUNT / QUANTITY
N -&gt; GROSS AMOUNT = QUANTITY * SECURITY PRICE / 100
SECURITY PRICE   = 100 * GROSS AMOUNT / QUANTITY
O -&gt; GROSS AMOUNT = QUANTITY * SECURITY PRICE / 1000
SECURITY PRICE   = 1000 * GROSS AMOUNT / QUANTITY
P -&gt; GROSS AMOUNT = QUANTITY * SECURITY PRICE / 10000
SECURITY PRICE   = 10000 * GROSS AMOUNT / QUANTITY
Q -&gt; GROSS AMOUNT = QUANTITY * SECURITY PRICE / 100000
SECURITY PRICE   = 100000 * GROSS AMOUNT / QUANTITY
R -&gt; GROSS AMOUNT = QUANTITY * SECURITY PRICE / 0,01
SECURITY PRICE   = 0,01 * GROSS AMOUNT / QUANTITY
</t>
  </si>
  <si>
    <t>L001-M9TVA-MON-CC</t>
  </si>
  <si>
    <t>VAT AMOUNT IN CURR.ACC. CURRENCY</t>
  </si>
  <si>
    <t>9(15)V9(2)</t>
  </si>
  <si>
    <t>VAT in payment currency.</t>
  </si>
  <si>
    <t>L001-SIMONT-TVA-MON-CC</t>
  </si>
  <si>
    <t>SIGN OF VAT AMOUNT IN CURR.ACC. CURRENCY</t>
  </si>
  <si>
    <t xml:space="preserve">+ = POSITIVE
- = NEGATIVE
</t>
  </si>
  <si>
    <t>L001-M9TVA-FS</t>
  </si>
  <si>
    <t>VAT AMOUNT IN SWISS FRANCS</t>
  </si>
  <si>
    <t>L001-SIMONT-TVA-FS</t>
  </si>
  <si>
    <t>SIGN OF VAT AMOUNT IN SWISS FRANCS</t>
  </si>
  <si>
    <t>L001-TXTVA</t>
  </si>
  <si>
    <t>VAT RATE IN PERCENT</t>
  </si>
  <si>
    <t>9(4)V9(5)</t>
  </si>
  <si>
    <t>L001-COOPER-TVA</t>
  </si>
  <si>
    <t>VAT TRANSACTION CODE</t>
  </si>
  <si>
    <t>L001-COCOND-TVA</t>
  </si>
  <si>
    <t>VAT CONDITION RULES</t>
  </si>
  <si>
    <t xml:space="preserve">0 = PER STANDARD RULES
1 = 0% VAT AS FOR FOREIGN CLIENTS
2 = 6.5% VAT AS FOR CLIENTS DOMICILIED IN CH/LIECHTENSTEIN
3 = 0% VAT FOR CLIENTS DOMICILIED IN THE EUROPEAN UNION
4 = 0% VAT AS FOR CLIENTS DOMICILIED OUTSIDE CH/LIECHTENSTEIN / EU
5 = VAT AS FOR OFFICIALS OF RECOGNIZED INTERNATIONAL ORGANIZATIONS
</t>
  </si>
  <si>
    <t>L001-M9BASE-TVA-MON-CC</t>
  </si>
  <si>
    <t>VAT BASIS AMOUNT IN CURR.ACC. CURRENCY</t>
  </si>
  <si>
    <t>L001-SIMONT-BASE-TVA-MON-CC</t>
  </si>
  <si>
    <t>SIGN OF VAT BASIS AMOUNT IN CURR.ACC. CURRENCY</t>
  </si>
  <si>
    <t>L001-M9BASE-TVA-FS</t>
  </si>
  <si>
    <t>VAT BASIS AMOUNT IN SWISS FRANCS</t>
  </si>
  <si>
    <t>L001-SIMONT-BASE-TVA-FS</t>
  </si>
  <si>
    <t>SIGN OF VAT BASIS AMOUNT IN SWISS FRANCS</t>
  </si>
  <si>
    <t>L001-NOSEQ-REC</t>
  </si>
  <si>
    <t>RECORD SEQUENCE NUMBER</t>
  </si>
  <si>
    <t>9(9)</t>
  </si>
  <si>
    <t>L001-COCPTA-TIT</t>
  </si>
  <si>
    <t>Security quantity sign. "E" entry, "S" withdrawal.</t>
  </si>
  <si>
    <t>L001-COTYP-MONRV-EUR</t>
  </si>
  <si>
    <t>TYPE CODE OF SECURITY REFERENCE CURRENCY / EURO</t>
  </si>
  <si>
    <t>L001-COTYP-MONRC-EUR</t>
  </si>
  <si>
    <t>CODE FOR TYPE OF CLIENT REFERENCE CURRENCY / EURO</t>
  </si>
  <si>
    <t>L001-COTRANS-DOS-PRVT-DALI</t>
  </si>
  <si>
    <t>DATALINK COST PRICE TRANSFER CODE FOR PORTFOLIO</t>
  </si>
  <si>
    <t xml:space="preserve">0 = WITHOUT COST PRICE TRANSFER
1 = WITH COST PRICE TRANSFER
</t>
  </si>
  <si>
    <t>L001-COSTATUS-PRVT-DALI</t>
  </si>
  <si>
    <t>COST PRICE STATUS CODE FOR DATALINK</t>
  </si>
  <si>
    <t>L001-FILLER</t>
  </si>
  <si>
    <t>L001-COPAYSL-ISO-DOM-CLI-BROK</t>
  </si>
  <si>
    <t>BROKER DOMICILE ISO COUNTRY CODE IN CHARACTERS</t>
  </si>
  <si>
    <t xml:space="preserve">ISO NORM 3166
</t>
  </si>
  <si>
    <t>L001-COPAYSL-ISO-NAT-CLI</t>
  </si>
  <si>
    <t>CLIENT NATIONALITY ISO COUNTRY CODE IN CHARACTERS</t>
  </si>
  <si>
    <t>L001-CORUB-DOS</t>
  </si>
  <si>
    <t>INVESTMENT PORTFOLIO TYPE CODE</t>
  </si>
  <si>
    <t xml:space="preserve">BLANK = ORDINARY PORTFOLIO
03    = BEAR PROPERTY
</t>
  </si>
  <si>
    <t>L001-NONEGO-TIT</t>
  </si>
  <si>
    <t>SECURITY DEALER NUMBER</t>
  </si>
  <si>
    <t>X(6)</t>
  </si>
  <si>
    <t xml:space="preserve">L001-COCLI-OFFSH </t>
  </si>
  <si>
    <t>OFFSHORE CLIENT CODE</t>
  </si>
  <si>
    <t xml:space="preserve">BLANK = NOT OFFSHORE CLIENT
X     = OFFSHORE CLIENT
</t>
  </si>
  <si>
    <t>L001-NOCLI-USUF-BROK</t>
  </si>
  <si>
    <t>USUFRUCTUARY CLIENT OR BROKER NUMBER</t>
  </si>
  <si>
    <t xml:space="preserve">THE VERSUS PAYMENT DEPOSIT-WITHDRAWAL OPERATIONS REFER TO
THE NOTION OF BROKER.
THE CAPITAL OPERATIONS, CHARGES AND INCOME REFER TO THE
NOTION OF BENEFICIAL OWNER.
</t>
  </si>
  <si>
    <t>L001-COCLI-OFFSH-BENEF-PF</t>
  </si>
  <si>
    <t>FINANCIAL PAPERS BENEFICIARY OFFSHORE CLIENT CODE</t>
  </si>
  <si>
    <t>L001-NOVAL-ISO</t>
  </si>
  <si>
    <t>ISO SECURITY NUMBER (12 POSITIONS)</t>
  </si>
  <si>
    <t>Internal security indentifier</t>
  </si>
  <si>
    <t>L001-Q9TISJA</t>
  </si>
  <si>
    <t>QUANTITY OF UNDERLYING SECURITY</t>
  </si>
  <si>
    <t>9(12)V9(5)</t>
  </si>
  <si>
    <t>L001-SIQTE-TISJA</t>
  </si>
  <si>
    <t>SIGN OF UNDERLYING SECURITY QUANTITY</t>
  </si>
  <si>
    <t>L001-MTNV-L6-D5</t>
  </si>
  <si>
    <t>UNPAID DUE AMOUNT</t>
  </si>
  <si>
    <t xml:space="preserve">IF QUOTED PER UNIT    : AMOUNT
IF QUOTED IN PRINCIPAL: PERCENT
</t>
  </si>
  <si>
    <t>9(6)V9(5)</t>
  </si>
  <si>
    <t>L001-SIMONT-NV-D5</t>
  </si>
  <si>
    <t>SIGN OF UNPAID DUE AMOUNT</t>
  </si>
  <si>
    <t>L001-COCRE-FACBO</t>
  </si>
  <si>
    <t>STOCK EXCHANGE BILLING CREATION CODE</t>
  </si>
  <si>
    <t>L001-COMONL-ISO-TIT</t>
  </si>
  <si>
    <t>SECURITY ISO CURRENCY CODE IF QUOTED IN PRINCIPAL (CHARACT.)</t>
  </si>
  <si>
    <t xml:space="preserve">BLANK = IF QUOTED PER UNIT
CODE  = IF QUOTED IN PRINCIPAL
</t>
  </si>
  <si>
    <t>X(3)</t>
  </si>
  <si>
    <t>L001-COSEGA-VAL</t>
  </si>
  <si>
    <t>SECURITY SEGA TYPE CODE</t>
  </si>
  <si>
    <t xml:space="preserve">BLANK = NOT SEGA DEPOSITORY SECURITY
S     = SEGA DEPOSITORY SECURITY
</t>
  </si>
  <si>
    <t>L001-COGENR-CPTA</t>
  </si>
  <si>
    <t>QUOTATION TYPE CODE</t>
  </si>
  <si>
    <t xml:space="preserve">C = QUOTED IN PRINCIPAL
P = QUOTED PER UNIT
</t>
  </si>
  <si>
    <t>Security quotation type code. "C" for capital, "P" for piece. Maybe useful.</t>
  </si>
  <si>
    <t xml:space="preserve">L001-NOCPS </t>
  </si>
  <si>
    <t>COUPON NUMBER</t>
  </si>
  <si>
    <t>L001-GRPAIM-CPS</t>
  </si>
  <si>
    <t>GROUP OF DATA USED FOR COUPON PAYMENT PROCESSING</t>
  </si>
  <si>
    <t>L001-JJPAIM-CPS</t>
  </si>
  <si>
    <t>COUPON PAYMENT DAY</t>
  </si>
  <si>
    <t>L001-MMPAIM-CPS</t>
  </si>
  <si>
    <t>COUPON PAYMENT MONTH</t>
  </si>
  <si>
    <t>L001-COPERI-PAIM-CPS</t>
  </si>
  <si>
    <t xml:space="preserve">COUPON PAYMENT PERIODICITY
01 = ONCE A YEAR (EACH YEAR)
02 = TWICE A YEAR (EVERY 6 MONTHS)
03 = THREE TIMES A YEAR (EVERY 4 MONTHS)
04 = FOUR TIMES A YEAR (EVERY 3 MONTHS)
06 = SIX TIMES A YEAR (EVERY 2 MONTHS)
12 = TWELVE TIMES A YEAR (EVERY MONTH)
</t>
  </si>
  <si>
    <t>L001-NODEP</t>
  </si>
  <si>
    <t>DEPOSITORY CODE</t>
  </si>
  <si>
    <t>L001-COUSAN-FACTU</t>
  </si>
  <si>
    <t>INVOICE PRACTICES</t>
  </si>
  <si>
    <t xml:space="preserve">BS/BZ:   01 = GENEVE
02 = ZURICH
03 = BALE
05 = BERNE
06 = NEUCHATEL
07 = ST-GALL
08 = COIRE
OTHER ONE = SEE TABLE IN PROGRAM "CTLJBS" AND "CTLJBZ"
BE/BP:   SPITAB TABLE "TABUSBE"
EC:     SEE SECURITY TRANSACTION TYPE CODE COMPLEMENT
SPITAB TABLE "TABCODOP"
PF:     ADMITTED INVOICE PRACTICES ARE TO BE FOUND IN THE
"PCH075P5" PARMLIB OF PROCEDURES "PCH075P" AND "PCH080P"
METAL   1  = GOLD
2  = SILVER
3  = PLATINUM
4  = COIN
5  = BANKNOTE
6  = RAW MATERIAL
7  = COMMODITY
DR:     D. = RIGHTS
F. = FRACTIONS
L. = LIBERATION/RETURN OF CAPITAL
.E = FOREIGN
.N = NET TARIFF
.S = SWISS
.U = FLAT TARIFF
SO:     NOT USED (BLANK)
AS:     NOT USED (BLANK)
</t>
  </si>
  <si>
    <t>L001-NOVAL-ISIN</t>
  </si>
  <si>
    <t>ISIN SECURITY NUMBER</t>
  </si>
  <si>
    <t>X(12)</t>
  </si>
  <si>
    <t>ISIN security identifier.</t>
  </si>
  <si>
    <t>L001-COPAYSL-ISO-VAL</t>
  </si>
  <si>
    <t>SECURITY ISO COUNTRY CODE IN CHARACTERS ISO NORM 3166</t>
  </si>
  <si>
    <t>L001-NOVAL-NEN-L9</t>
  </si>
  <si>
    <t>SECURITY NUMBER - NATIONAL SECURITY NUMBER (9 POSITIONS)</t>
  </si>
  <si>
    <t>X(9)</t>
  </si>
  <si>
    <t>L001-NOCTL-VAL-ISIN</t>
  </si>
  <si>
    <t>CONTROL NUMBER OF THE SECURITY ISIN NUMBER (CHECK DIGIT)
MODULUS FORMULA 10 DOUBLE-ADD-DOUBLE / ISO NORM 6166</t>
  </si>
  <si>
    <t>L001-GRINFIN</t>
  </si>
  <si>
    <t>INVESTMENT VEHICLE GROUP</t>
  </si>
  <si>
    <t>Security classification. For more details, see ""Grinfin.xslx".</t>
  </si>
  <si>
    <t>L001-COFAM-INFIN</t>
  </si>
  <si>
    <t>INVESTMENT VEHICLE FAMILY (EQUITY, BONDS, ETC.)</t>
  </si>
  <si>
    <t>L001-COINFIN</t>
  </si>
  <si>
    <t>INVESTMENT VEHICLE CODE</t>
  </si>
  <si>
    <t>X(5)</t>
  </si>
  <si>
    <t>L001-COOPER</t>
  </si>
  <si>
    <t>SECURITY TRANSACTION CODE</t>
  </si>
  <si>
    <t>Transaction type code. Very important. For details, see "Transaction codes PicLink.xls". See also "Remark"tab.</t>
  </si>
  <si>
    <t>L001-COOPER-ORG</t>
  </si>
  <si>
    <t>SECURITY TRANSACTION SOURCE CODE</t>
  </si>
  <si>
    <t>L001-COOPER-TYP</t>
  </si>
  <si>
    <t>SECURITY TRANSACTION TYPE CODE</t>
  </si>
  <si>
    <t>L001-COOPER-TYP-COMPL</t>
  </si>
  <si>
    <t>SECURITY TRANSACTION TYPE CODE COMPLEMENT</t>
  </si>
  <si>
    <t>L001-COLIQ</t>
  </si>
  <si>
    <t>LIQUIDATION CODE</t>
  </si>
  <si>
    <t xml:space="preserve">BLANK    = SPOT TRANSACTION
01 TO 12 = END MONTH LIQUIDATION
13 TO 24 = MID MONTH LIQUIDATION
</t>
  </si>
  <si>
    <t>L001-COEXT</t>
  </si>
  <si>
    <t>REVERSAL CODE</t>
  </si>
  <si>
    <t xml:space="preserve">BLANK = NOT REVERSAL
E     = REVERSAL
</t>
  </si>
  <si>
    <t>Reversal code. If blank, normal transaction, if "E", reversal.</t>
  </si>
  <si>
    <t>L001-DSORD</t>
  </si>
  <si>
    <t>ORDER DATE (CCYYMMDD)</t>
  </si>
  <si>
    <t>9(8)</t>
  </si>
  <si>
    <t>L001-DSFACTU</t>
  </si>
  <si>
    <t>BOOKING DATE (CCYYMMDD)</t>
  </si>
  <si>
    <t>Booking date. See "Remark"tab for details.</t>
  </si>
  <si>
    <t>L001-DSOPER</t>
  </si>
  <si>
    <t>TRADE DATE (CCYYMMDD)</t>
  </si>
  <si>
    <t>Trade date.</t>
  </si>
  <si>
    <t>L001-DSVAL</t>
  </si>
  <si>
    <t>VALUE / SETTLEMENT DATE (CCYYMMDD)</t>
  </si>
  <si>
    <t>Value date.</t>
  </si>
  <si>
    <t>L001-COEXEC-BOUR</t>
  </si>
  <si>
    <t>TRADE EXECUTION TYPE CODE</t>
  </si>
  <si>
    <t xml:space="preserve">BLANK = ORDINARY EXECUTION
A     = PARTIAL  EXECUTION, BALANCE REJECTED
P     = PARTIAL  EXECUTION
F     = PARTIAL  EXECUTION FINAL
</t>
  </si>
  <si>
    <t>L001-COORD-BOUR</t>
  </si>
  <si>
    <t>ORDER EXECUTION TYPE CODE</t>
  </si>
  <si>
    <t xml:space="preserve">BLANK = ORDINARY ORDER
L     = CONTINGENT ORDER
</t>
  </si>
  <si>
    <t>L001-COORD-FACTU</t>
  </si>
  <si>
    <t>INVOYCING TYPE CODE</t>
  </si>
  <si>
    <t xml:space="preserve">BLANK  = ORDINARY ORDER
D      = CONTROLLED ORDER BY THE CLIENT
F      = ORDER FOR PICTET'S FUNDS
X      = CONTROLLED ORDER BY PICTET GENEVA TO ONE PICTET GROUP'S
OFFSHORE OFFICE
ONLY FOR COUNTERPART
</t>
  </si>
  <si>
    <t>L001-QT1-D5</t>
  </si>
  <si>
    <t>SECURITY QUANTITY 1 (,5 EXTENDED)</t>
  </si>
  <si>
    <t xml:space="preserve">BE/BP: FOR PUT/CALL = UNDERLYING SECURITY NUMBER
CONCERNS: CALL/PUT
WHEN COGENR-VAL-FACTU IS EQUAL TO "6" AND QT2-D5 (BILLED SECURITY QUANTITY 2)
IS GREATER THAN ZERO, THE NUMBER OF UNDERLYING SECURITY CAN BE CALCULATED
BY DIVIDING QT1-D5 (UNDERLYING SECURITY NUMBER) BY QT2-D5 (SECURITY
QUANTITY 2).
NOTE: SWISS CALLS AND PUTS ARE BILLED IN FOREIGN EXCHANGE (BE).
</t>
  </si>
  <si>
    <t>9(10)V9(5)</t>
  </si>
  <si>
    <t>L001-SIQTE-1-D5</t>
  </si>
  <si>
    <t>SIGN OF SECURITY QUANTITY 1 (,5)</t>
  </si>
  <si>
    <t>L001-CUTIT-1</t>
  </si>
  <si>
    <t>SECURITY PRICE 1</t>
  </si>
  <si>
    <t xml:space="preserve">Security price. It is the negociated price of the security </t>
  </si>
  <si>
    <t>L001-SICOURS-TIT-1</t>
  </si>
  <si>
    <t>SIGN OF SECURITY PRICE 1 (,5)</t>
  </si>
  <si>
    <t>L001-QT2-D5</t>
  </si>
  <si>
    <t>SECURITY QUANTITY 2 (,5)</t>
  </si>
  <si>
    <t xml:space="preserve">BE/BP: FOR PUT/CALL = CALLS NUMBER
ZONE FURNISHED FOR BS/BZ/BE/BP
</t>
  </si>
  <si>
    <t>L001-SIQTE-2-D5</t>
  </si>
  <si>
    <t>SIGN OF SECURITY QUANTITY 2 (,5)</t>
  </si>
  <si>
    <t>L001-CUTIT-2</t>
  </si>
  <si>
    <t>SECURITY PRICE 2</t>
  </si>
  <si>
    <t>L001-SICOURS-TIT-2</t>
  </si>
  <si>
    <t>SIGN OF SECURITY PRICE 2 (,5)</t>
  </si>
  <si>
    <t>L001-QT3-D5</t>
  </si>
  <si>
    <t>SECURITY QUANTITY 3 (,5)</t>
  </si>
  <si>
    <t>L001-SIQTE-3-D5</t>
  </si>
  <si>
    <t>SIGN OF SECURITY QUANTITY 3 (,5)</t>
  </si>
  <si>
    <t xml:space="preserve">L001-CUTIT-3 </t>
  </si>
  <si>
    <t>SECURITY PRICE 3</t>
  </si>
  <si>
    <t>L001-SICOURS-TIT-3</t>
  </si>
  <si>
    <t>SIGN OF SECURITY PRICE 3 (,5)</t>
  </si>
  <si>
    <t>L001-MT-WTAX</t>
  </si>
  <si>
    <t>LUXEMBURG LEVY TAX</t>
  </si>
  <si>
    <t>Luxemburg Withholding Tax</t>
  </si>
  <si>
    <t>L001-SIMT-WTAX</t>
  </si>
  <si>
    <t>SIGN OF LUXEMBURG LEVY TAX</t>
  </si>
  <si>
    <t>L001-CH-FWT-RFD</t>
  </si>
  <si>
    <t>SWISS WITHHOLDING TAX REFUNDABLE  (RUBIK)</t>
  </si>
  <si>
    <t>Swiss Withholding tax refundable (Rubik)</t>
  </si>
  <si>
    <t>L001-SICH-FWT-RFD</t>
  </si>
  <si>
    <t>SIGN OF SWISS WITHHOLDING TAX (RUBIK)</t>
  </si>
  <si>
    <t>L001-CH-FWT</t>
  </si>
  <si>
    <t>SWISS WITHHOLDING TAX (RUBIK)</t>
  </si>
  <si>
    <t>Swiss Withholding tax (Rubik)</t>
  </si>
  <si>
    <t>L001-SICH-FWT</t>
  </si>
  <si>
    <t>SIGN OF SECURITY QUANTITY 5 (,5)</t>
  </si>
  <si>
    <t>L001-OTH-TAX</t>
  </si>
  <si>
    <t>OTHER TAXES</t>
  </si>
  <si>
    <t>Other taxes</t>
  </si>
  <si>
    <t>L001_SIOTH_TAX</t>
  </si>
  <si>
    <t>SIGN OF OTHER TAXES</t>
  </si>
  <si>
    <t>L001-COCOTA-COURS</t>
  </si>
  <si>
    <t>QUOTATION PRICE TYPE CODE</t>
  </si>
  <si>
    <t xml:space="preserve">ALL INVOICES OTHER THAN PF:
--------------------------
BLANK = PER UNIT
%     = IN PRINCIPAL
PF:
--
1     = PRICE PER KILO
2     = PRICE PER ONCE
3     = PRICE PER BARREL
</t>
  </si>
  <si>
    <t>L001-COTYP-COURS-FACTU</t>
  </si>
  <si>
    <t>PRICE TYPE CODE FOR INVOICING</t>
  </si>
  <si>
    <t xml:space="preserve">BLANK = MANUAL PRICE
M     = AVERAGE PRICE
T     = AUTOMATIC PRICE FROM APPLICATION 'TT'
D     = MANUAL PRICE FROM RECORD 'R-COURS'
</t>
  </si>
  <si>
    <t>L001-COMONL-ISO-OPER</t>
  </si>
  <si>
    <t>TRADE CURRENCY ISO CODE IN CHARACTERS</t>
  </si>
  <si>
    <t>Trading currency of the transaction. Mostly the security currency.</t>
  </si>
  <si>
    <t xml:space="preserve">L001-CHFACTU </t>
  </si>
  <si>
    <t>INVOICE FOREX RATE</t>
  </si>
  <si>
    <t>Exchange rate between the trading currency and the payment currency of the transaction.</t>
  </si>
  <si>
    <t xml:space="preserve">L001-SICHGE-FACTU </t>
  </si>
  <si>
    <t>SIGN OF INVOICE FOREX RATE</t>
  </si>
  <si>
    <t>L001-COCHGE-FACTU</t>
  </si>
  <si>
    <t>INVOICE FOREX RATE TYPE CODE</t>
  </si>
  <si>
    <t xml:space="preserve">BLANK = UNIT    FOREX RATE TO MULTIPLY
%     = PERCENT FOREX RATE TO MULTIPLY
/     = UNIT    FOREX RATE TO DIVIDE
X     = PERCENT FOREX RATE TO DIVIDE
+     = PERCENT FOREX RATE TO DIVIDE   FOR BS/BZ
</t>
  </si>
  <si>
    <t>L001-CHMON-MVT-FS</t>
  </si>
  <si>
    <t>FOREX RATE BETWEEN TRACE CURRENCY AND SWISS FRANCS</t>
  </si>
  <si>
    <t>L001-SICHGE-MON-MVT-FS</t>
  </si>
  <si>
    <t>SIGN OF FOREX RATE BETWEEN TRACE CURRENCY AND SWISS FRANCS</t>
  </si>
  <si>
    <t>L001-COCHGE-MON-MVT-FS</t>
  </si>
  <si>
    <t>TYPE CODE OF FOREX RATE BETWEEN TRACE CURRENCY AND SWISS FRANCS</t>
  </si>
  <si>
    <t xml:space="preserve">BLANK = UNIT    FOREX RATE TO MULTIPLY
%     = PERCENT FOREX RATE TO MULTIPLY
</t>
  </si>
  <si>
    <t>L001-MTBRUT-MONOP</t>
  </si>
  <si>
    <t>GROSS AMOUNT IN TRADE CURRENCY</t>
  </si>
  <si>
    <t xml:space="preserve">BP:
--
ZERO = DEPOSIT/WITHDRAWAL WITHOUT PAYMENT
WITHOUT INTEREST PURCHASE/SALE
</t>
  </si>
  <si>
    <t>9(13)V9(2)</t>
  </si>
  <si>
    <t>Gross amount in trading currency.</t>
  </si>
  <si>
    <t>L001-SIMONT-BRUT-MONOP</t>
  </si>
  <si>
    <t>SIGN OF GROSS AMOUNT IN TRADE CURRENCY</t>
  </si>
  <si>
    <t xml:space="preserve">L001-MTBRUT-FS </t>
  </si>
  <si>
    <t>GROSS AMOUNT IN SWISS FRANCS</t>
  </si>
  <si>
    <t>L001-SIMONT-BRUT-FS</t>
  </si>
  <si>
    <t>SIGN OF GROSS AMOUNT IN SWISS FRANCS</t>
  </si>
  <si>
    <t>L001-MTBRUT-TF-FS</t>
  </si>
  <si>
    <t>BASIS GROSS AMOUNT FOR STAMP DUTIES CALCULATION</t>
  </si>
  <si>
    <t xml:space="preserve">BP:
--
ZERO = DEPOSIT/WITHDRAWAL WITHOUT PAYMENT
WITH INTEREST PURCHASE/SALE
</t>
  </si>
  <si>
    <t>L001-SIMONT-BRUT-TF-FS</t>
  </si>
  <si>
    <t>SIGN OF BASIS GROSS AMOUNT FOR STAMP DUTIES CALCULATION</t>
  </si>
  <si>
    <t>L001-MTNET-INTERM-MON-CC</t>
  </si>
  <si>
    <t>INTERMEDIATE NET AMOUNT IN CURRENT ACCOUNT CURRENCY</t>
  </si>
  <si>
    <t>Net amount in payment currency including all external (non-Pictet) fees</t>
  </si>
  <si>
    <t>L001-SIMONT-NET-INTERM-MON-CC</t>
  </si>
  <si>
    <t>SIGN OF INTERMEDIATE NET AMOUNT IN CURRENT ACCOUNT CURRENCY</t>
  </si>
  <si>
    <t>L001-NBJOUR-INT-COURU</t>
  </si>
  <si>
    <t>ACCRUED INTEREST NUMBER DAYS</t>
  </si>
  <si>
    <t>9(3)</t>
  </si>
  <si>
    <t>L001-SINBRE-JOUR-INT-COURU</t>
  </si>
  <si>
    <t>SIGN OF ACCRUED INTEREST NUMBER DAYS</t>
  </si>
  <si>
    <t>L001-MTINT-MONOP</t>
  </si>
  <si>
    <t>TRADE CURRENCY INTEREST AMOUNT</t>
  </si>
  <si>
    <t>Bought or sold interests in the case of a bond trade.</t>
  </si>
  <si>
    <t>L001-SIMONT-INT-MONOP</t>
  </si>
  <si>
    <t>SIGN OF TRADE CURRENCY INTEREST AMOUNT</t>
  </si>
  <si>
    <t xml:space="preserve">L001-MTCTGE-MON-CC </t>
  </si>
  <si>
    <t>BROKERAGE AMOUNT IN CURRENT ACCOUNT CURRENCY</t>
  </si>
  <si>
    <t>Pictet fees in payment currency.</t>
  </si>
  <si>
    <t>L001-SIMONT-CTGE-MON-CC</t>
  </si>
  <si>
    <t>SIGN OF BROKERAGE AMOUNT IN CURRENT ACCOUNT CURRENCY</t>
  </si>
  <si>
    <t>L001-MTCTGE-FS</t>
  </si>
  <si>
    <t>BROKERAGE AMOUNT IN SWISS FRANCS</t>
  </si>
  <si>
    <t>L001-SIMONT-CTGE-FS</t>
  </si>
  <si>
    <t>SIGN OF BROKERAGE AMOUNT IN SWISS FRANCS</t>
  </si>
  <si>
    <t>L001-MTCTGE-SSE-FS</t>
  </si>
  <si>
    <t>BROKERAGE AMOUNT SWISS PART IN SWISS FRANCS</t>
  </si>
  <si>
    <t xml:space="preserve">L001-SIMONT-CTGE-SSE-FS </t>
  </si>
  <si>
    <t>SIGN OF BROKERAGE AMOUNT SWISS PART IN SWISS FRANCS</t>
  </si>
  <si>
    <t>L001-MTMAJO-CTGE-SSE-FS</t>
  </si>
  <si>
    <t>L001-SIMONT-MAJO-CTGE-SSE-FS</t>
  </si>
  <si>
    <t>L001-MTRAB-CLI-FS</t>
  </si>
  <si>
    <t>AMOUNT LESS REDUCTION CONCEDED TO CLIENT</t>
  </si>
  <si>
    <t>L001-SIMONT-RAB-CLI-FS</t>
  </si>
  <si>
    <t>SIGN OF AMOUNT LESS REDUCTION CONCEDED TO CLIENT IN SWISS FRANCS</t>
  </si>
  <si>
    <t>L001-COFCOR</t>
  </si>
  <si>
    <t>CORRESPONDENT FEE TYPE CODE</t>
  </si>
  <si>
    <t xml:space="preserve">BLANK = NO CORRESPONDENT FEE
1     = CORRESPONDENT FEE FREE
HANDLING CHARGES  FREE
FOREIGN TAX       FREE
2     = 1/2 CORRESPONDENT FEE
N     = CORRESPONDENT FEE FREE
E     = REAL CORRESPONDENT FEE
F     = CORRESPONDENT FEE COMPUTED
G     = CORRESPONDENT FEE FORCED EVEN
IF HEIGHER THAN 5% OF GROSS
H     = HARDCASH CORR FEE FREE (TECHNICAL)
I     = IMMEDIATE PAYMENT REQUESTED IN FRANCE
(ADDITIONNAL CHARGES IN PERCENT)
P     = CORRESPONDENT FEE PRE-CALCULATED
TO BE INCLUDED ON INVOICES
R     = FRACTIONNAL RIGHTS IMMEDIATE PAYMENT IN FRANCE
(ADDITIONNAL CHARGES IN PERCENT)
U     = CENTS PER SHARE
C     = FEES IN PERCENT
M     = BASIS POINTS (BP, 1/10000)
D     = DECIMAL BASIS POINTS (BP, 1/100000)
</t>
  </si>
  <si>
    <t>L001-MTFCOR-MONOP</t>
  </si>
  <si>
    <t>CORRESPONDENT FEE AMOUNT IN TRADE CURRENCY</t>
  </si>
  <si>
    <t>Brokerage fees in trading currency.</t>
  </si>
  <si>
    <t>L001-SIMONT-FCOR-MONOP</t>
  </si>
  <si>
    <t>SIGN OF CORRESPONDENT FEE AMOUNT IN TRADE CURRENCY</t>
  </si>
  <si>
    <t xml:space="preserve">L001-MTFCOR-MON-CC </t>
  </si>
  <si>
    <t>CORRESPONDENT FEE AMOUNT IN CURRENT ACCOUNT CURRENCY</t>
  </si>
  <si>
    <t>L001-SIMONT-FCOR-MON-CC</t>
  </si>
  <si>
    <t>SIGN OF CORRESPONDENT FEE AMOUNT IN CURRENT ACCOUNT CURRENCY</t>
  </si>
  <si>
    <t>L001-MTFCOR-FS</t>
  </si>
  <si>
    <t>CORRESPONDENT FEE AMOUNT IN SWISS FRANCS</t>
  </si>
  <si>
    <t>L001-SIMONT-FCOR-FS</t>
  </si>
  <si>
    <t>SIGN OF CORRESPONDENT FEE AMOUNT IN SWISS FRANCS</t>
  </si>
  <si>
    <t>L001-MTHACHA-MONOP</t>
  </si>
  <si>
    <t>HANDLING CHARGES AMOUNT IN TRADE CURRENCY</t>
  </si>
  <si>
    <t>Handling charges in trading currency.</t>
  </si>
  <si>
    <t>L001-SIMONT-HACHA-MONOP</t>
  </si>
  <si>
    <t>SIGN OF HANDLING CHARGES AMOUNT IN TRADE CURRENCY</t>
  </si>
  <si>
    <t xml:space="preserve">L001-MTHACHA-FS </t>
  </si>
  <si>
    <t>HANDLING CHARGES AMOUNT IN SWISS FRANCS</t>
  </si>
  <si>
    <t>L001-SIMONT-HACHA-FS</t>
  </si>
  <si>
    <t>SIGN OF HANDLING CHARGES AMOUNT IN SWISS FRANCS</t>
  </si>
  <si>
    <t>L001-MTFTRANS-MON-CC</t>
  </si>
  <si>
    <t>TRANSFER FEES AMOUNT IN CURRENT ACCOUNT CURRENCY</t>
  </si>
  <si>
    <t>Transfer fees in payment currency.</t>
  </si>
  <si>
    <t>L001-SIMONT-FTRANS-MON-CC</t>
  </si>
  <si>
    <t>SIGN OF TRANSFER FEES AMOUNT IN CURRENT ACCOUNT CURRENCY</t>
  </si>
  <si>
    <t>L001-MTFTRANS-FS</t>
  </si>
  <si>
    <t>TRANSFER FEES AMOUNT IN SWISS FRANCS</t>
  </si>
  <si>
    <t>L001-SIMONT-FTRANS-FS</t>
  </si>
  <si>
    <t>SIGN OF TRANSFER FEES AMOUNT IN SWISS FRANCS</t>
  </si>
  <si>
    <t>L001-MTFDIV-MON-CC</t>
  </si>
  <si>
    <t>DIVERSE FEES AMOUNT IN CURRENT ACCOUNT CURRENCY</t>
  </si>
  <si>
    <t>Miscellaneous fees in payment currency.</t>
  </si>
  <si>
    <t>L001-SIMONT-FDIV-MON-CC</t>
  </si>
  <si>
    <t>SIGN OF DIVERSE FEES AMOUNT IN CURRENT ACCOUNT CURRENCY</t>
  </si>
  <si>
    <t>L001-MTFDIV-FS</t>
  </si>
  <si>
    <t>DIVERSE FEES AMOUNT IN SWISS FRANCS</t>
  </si>
  <si>
    <t>L001-SIMONT-FDIV-FS</t>
  </si>
  <si>
    <t>SIGN OF DIVERSE FEES AMOUNT IN SWISS FRANCS</t>
  </si>
  <si>
    <t>L001-COTAR-TF</t>
  </si>
  <si>
    <t>SWISS STAMP DUTY TARIFF TYPE CODE</t>
  </si>
  <si>
    <t xml:space="preserve">BLANK = FOREIGN SECURITIES TARIFF
S     = SWISS   SECURITIES TARIFF
M     = METALS (WITHOUT STAMP DUTIES)
</t>
  </si>
  <si>
    <t>L001-MTTF-MON-CC</t>
  </si>
  <si>
    <t>SWISS STAMP DUTY AMOUNT IN CURR.ACC. CURRENCY</t>
  </si>
  <si>
    <t>Swiss stamp duty in payment currency.</t>
  </si>
  <si>
    <t>L001-SIMONT-TF-MON-CC</t>
  </si>
  <si>
    <t>SIGN OF SWISS STAMP DUTY AMOUNT IN CURR.ACC. CURRENCY</t>
  </si>
  <si>
    <t>L001-MTTF-FS</t>
  </si>
  <si>
    <t>SWISS STAMP DUTY AMOUNT IN SWISS FRANCS</t>
  </si>
  <si>
    <t xml:space="preserve">L001-SIMONT-TF-FS </t>
  </si>
  <si>
    <t>SIGN OF SWISS STAMP DUTY AMOUNT IN SWISS FRANCS</t>
  </si>
  <si>
    <t>L001-MTTF-EMI-MON-CC</t>
  </si>
  <si>
    <t>ISSUE STAMP DUTIES AMOUNT IN CURRENT ACCOUNT CURRENCY</t>
  </si>
  <si>
    <t>L001-SIMONT-TF-EMI-MON-CC</t>
  </si>
  <si>
    <t>SIGN OF ISSUE STAMP DUTIES AMOUNT IN CURRENT ACCOUNT CURRENCY</t>
  </si>
  <si>
    <t xml:space="preserve">L001-MTTF-EMI-FS </t>
  </si>
  <si>
    <t>ISSUE STAMP DUTIES AMOUNT IN SWISS FRANCS</t>
  </si>
  <si>
    <t>L001-SIMONT-TF-EMI-FS</t>
  </si>
  <si>
    <t>SIGN OF ISSUE STAMP DUTIES AMOUNT IN SWISS FRANCS</t>
  </si>
  <si>
    <t>L001-MTTAXCT-MON-CC</t>
  </si>
  <si>
    <t>CANTONAL TAX AMOUNT IN CURRENT ACCOUNT CURRENCY</t>
  </si>
  <si>
    <t xml:space="preserve">L001-SIMONT-TAXCT-MON-CC  </t>
  </si>
  <si>
    <t>SIGN OF CANTONAL TAX AMOUNT IN CURRENT ACCOUNT CURRENCY</t>
  </si>
  <si>
    <t>L001-MTTAXCT-FS</t>
  </si>
  <si>
    <t>CANTONAL TAX AMOUNT IN SWISS FRANCS</t>
  </si>
  <si>
    <t>L001-SIMONT-TAXCT-FS</t>
  </si>
  <si>
    <t>SIGN OF CANTONAL TAX AMOUNT IN SWISS FRANCS</t>
  </si>
  <si>
    <t>L001-MTTAXET-MONOP</t>
  </si>
  <si>
    <t>FOREIGN TAX AMOUNT IN TRADE CURRENCY</t>
  </si>
  <si>
    <t>Foreign taxes in trading currency.</t>
  </si>
  <si>
    <t>L001-SIMONT-TAXET-MONOP</t>
  </si>
  <si>
    <t>SIGN OF FOREIGN TAX AMOUNT IN TRADE CURRENCY</t>
  </si>
  <si>
    <t>L001-MTTAXET-FS</t>
  </si>
  <si>
    <t>FOREIGN TAX AMOUNT IN SWISS FRANCS</t>
  </si>
  <si>
    <t>L001-SIMONT-TAXET-FS</t>
  </si>
  <si>
    <t>SIGN OF FOREIGN TAX AMOUNT IN SWISS FRANCS</t>
  </si>
  <si>
    <t>L001-MTIR-MON-CC</t>
  </si>
  <si>
    <t>REFUND TAX AMOUNT IN CURRENT ACCOUNT CURRENCY</t>
  </si>
  <si>
    <t>L001-SIMONT-IR-MON-CC</t>
  </si>
  <si>
    <t>SIGN OF REFUND TAX AMOUNT IN CURRENT ACCOUNT CURRENCY</t>
  </si>
  <si>
    <t>L001-MTIR-FS</t>
  </si>
  <si>
    <t>REFUND TAX AMOUNT IN SWISS FRANCS</t>
  </si>
  <si>
    <t>L001-SIMONT-IR-FS</t>
  </si>
  <si>
    <t>SIGN OF REFUND TAX AMOUNT IN SWISS FRANCS</t>
  </si>
  <si>
    <t>L001-MTSOULT-MONOP</t>
  </si>
  <si>
    <t>ADJUSTMENT ON CONVERSION AMOUNT IN TRADE CURRENCY</t>
  </si>
  <si>
    <t xml:space="preserve">L001-SIMONT-SOULT-MONOP </t>
  </si>
  <si>
    <t>SIGN OF ADJUSTMENT ON CONVERSION AMOUNT IN TRADE CURRENCY</t>
  </si>
  <si>
    <t>L001-MTRETR-MON-CC</t>
  </si>
  <si>
    <t>RETROCESSION AMOUNT IN CURRENT ACCOUNT CURRENCY</t>
  </si>
  <si>
    <t>L001-SIMONT-RETR-MON-CC</t>
  </si>
  <si>
    <t>SIGN OF RETROCESSION AMOUNT IN CURRENT ACCOUNT CURRENCY</t>
  </si>
  <si>
    <t>L001-MTRETR-FS</t>
  </si>
  <si>
    <t>RETROCESSION AMOUNT IN SWISS FRANCS</t>
  </si>
  <si>
    <t>L001-SIMONT-RETR-FS</t>
  </si>
  <si>
    <t>SIGN OF RETROCESSION AMOUNT IN SWISS FRANCS</t>
  </si>
  <si>
    <t>L001-MTNET-MON-CC</t>
  </si>
  <si>
    <t>NET AMOUNT IN CURRENT ACCOUNT CURRENCY</t>
  </si>
  <si>
    <t>Cash amount in payment currency.</t>
  </si>
  <si>
    <t>L001-SIMONT-NET-MON-CC</t>
  </si>
  <si>
    <t>SIGN OF NET AMOUNT IN CURRENT ACCOUNT CURRENCY</t>
  </si>
  <si>
    <t xml:space="preserve">L001-MTNET-INTERM-MONOP </t>
  </si>
  <si>
    <t>INTERMEDIATE NET AMOUNT IN TRADE CURRENCY</t>
  </si>
  <si>
    <t>L001-SIMONT-NET-INTERM-MONOP</t>
  </si>
  <si>
    <t>SIGN OF INTERMEDIATE NET AMOUNT IN TRADE CURRENCY</t>
  </si>
  <si>
    <t xml:space="preserve">L001-COCPTA-ESP-FACTU </t>
  </si>
  <si>
    <t xml:space="preserve">BLANK = CREDIT
-     = DEBIT
</t>
  </si>
  <si>
    <t>Cash amount sign. Blank for credit, "-" for debit.</t>
  </si>
  <si>
    <t>L001-QTFACTU-D5</t>
  </si>
  <si>
    <t>INVOICE SECURITY QUANTITY (,5)</t>
  </si>
  <si>
    <t>Security quantity.</t>
  </si>
  <si>
    <t>L001-SIQTE-FACTU-D5</t>
  </si>
  <si>
    <t>SIGN OF INVOICE SECURITY QUANTITY (,5)</t>
  </si>
  <si>
    <t>L001-COQTE-FACTU</t>
  </si>
  <si>
    <t>SECURITY QUANTITY BOOKKEEPING TYPE CODE</t>
  </si>
  <si>
    <t xml:space="preserve">BLANK = LONG QUANTITY
-     = SHORT QUANTITY
</t>
  </si>
  <si>
    <t>Tells whether the position was long or short before the transaction. Important for transactions such as expiry</t>
  </si>
  <si>
    <t>L001-COGENR-VAL-FACTU</t>
  </si>
  <si>
    <t>VALUE TYPE CODE FOR INVOICING</t>
  </si>
  <si>
    <t xml:space="preserve">BS:
--
BLANK = ORDINARY SECURITY
P     = PRIME
6     = SECURITY WITH UNDERLYING
(OPTIONS/FUTURES)
BZ:
--
BLANK = ORDINARY SECURITY
P     = PRIME
BE/BP:
-----
BLANK = ORDINARY SECURITY
6     = SECURITY WITH UNDERLYING
(OPTIONS/FUTURES)
PF:
--
BLANK = ORDINARY SECURITY
6     = SECURITY WITH UNDERLYING
(OPTIONS/FUTURES)
DR:
--
D     = RIGHTS
F     = FRACTIONS
L     = LIBERATION/RETURN OF CAPITAL
EC/AS/SO:
BLANK = NOT USED
</t>
  </si>
  <si>
    <t>L001-DSEXER</t>
  </si>
  <si>
    <t>EXERCISED RIGHT DATE (CCYYMMDD)</t>
  </si>
  <si>
    <t>L001-TXINT-VAL</t>
  </si>
  <si>
    <t>SECURITY INTEREST RATE IN PERCENT</t>
  </si>
  <si>
    <t>L001-SITAUX-INT-VAL</t>
  </si>
  <si>
    <t>SIGN OF SECURITY INTEREST RATE IN PERCENT</t>
  </si>
  <si>
    <t xml:space="preserve">L001-CHEUR-MON-OUT </t>
  </si>
  <si>
    <t>EXCHANGE RATE BETWEEN EURO AND OUT CURRENCY</t>
  </si>
  <si>
    <t xml:space="preserve">L001-SICHGE-EUR-MON-OUT </t>
  </si>
  <si>
    <t>SIGN OF EXCHANGE RATE BETWEEN EURO AND OUT CURRENCY</t>
  </si>
  <si>
    <t xml:space="preserve">L001-DSECH-VAL </t>
  </si>
  <si>
    <t>SECURITY MATURITY DATE (CCYYMMDD)</t>
  </si>
  <si>
    <t xml:space="preserve">BS/BZ    :
-----      - PRIME MATURITY
- LAST REDEMPTION DATE (VAL-DARBT-DERN YYMMDD)
BE/BP/PF : LAST REDEMPTION DATE (VAL-DARBT-DERN YYMMDD)
--------
OTHER ONE:
---------  NOT USED
</t>
  </si>
  <si>
    <t xml:space="preserve">L001-CLCC-BENEF-PF </t>
  </si>
  <si>
    <t>FINANCIAL PAPERS BENEFICIARY CURRENT ACCOUNT KEY (14 POSITIONS)</t>
  </si>
  <si>
    <t>L001-NOCLI-BENEF-PF</t>
  </si>
  <si>
    <t>FINANCIAL PAPERS BENEFICIARY CLIENT NUMBER</t>
  </si>
  <si>
    <t>L001-CORUB-CC-BENEF-PF</t>
  </si>
  <si>
    <t>FINANCIAL PAPERS BENEFICIARY CURRENT ACCOUNT TYPE CODE</t>
  </si>
  <si>
    <t>L001-COMONC-BENEF-PF</t>
  </si>
  <si>
    <t>FINANCIAL PAPERS BENEFICIARY  CURRENT ACCOUNT CURRENCY CODE</t>
  </si>
  <si>
    <t>L001-NOCONTR-CC-BENEF-PF</t>
  </si>
  <si>
    <t>FINANCIAL PAPERS BENEFICIARY CURRENT ACCOUNT CONTRACT NUMBER</t>
  </si>
  <si>
    <t>L001-CHINT-PF</t>
  </si>
  <si>
    <t>FINANCIAL PAPERS INTEREST FOREX RATE</t>
  </si>
  <si>
    <t xml:space="preserve">L001-SICHGE-INT-PF </t>
  </si>
  <si>
    <t>SIGN OF FINANCIAL PAPERS INTEREST FOREX RATE</t>
  </si>
  <si>
    <t>L001-MTINT-PF-MONOP</t>
  </si>
  <si>
    <t>FINANCIAL PAPERS INTEREST AMOUNT IN TRADE CURRENCY</t>
  </si>
  <si>
    <t>L001-SIMONT-INT-PF-MONOP</t>
  </si>
  <si>
    <t>SIGN OF FINANCIAL PAPERS INTEREST AMOUNT IN TRADE CURRENCY</t>
  </si>
  <si>
    <t>L001-MTINT-PF-MON-CC</t>
  </si>
  <si>
    <t>FINANCIAL PAPERS INTEREST AMOUNT IN CURR.ACC. CURRENCY</t>
  </si>
  <si>
    <t>L001-SIMONT-INT-PF-MON-CC</t>
  </si>
  <si>
    <t>SIGN OF FINANCIAL PAPERS INTEREST AMOUNT IN CURRENT ACC. CURRENCY</t>
  </si>
  <si>
    <t xml:space="preserve">L001-COOPER-ROMPV  </t>
  </si>
  <si>
    <t>SECURITY FRACTIONNAL RIGHTS TRANSACTION CODE</t>
  </si>
  <si>
    <t xml:space="preserve">BLANK = NEITHER PURCHASE NOR SALE
A     = PURCHASE
V     = SALE
</t>
  </si>
  <si>
    <t>L001-QTROMPV-D5</t>
  </si>
  <si>
    <t>QUANTITY SECURITY FRACTIONNAL RIGHTS (,5)</t>
  </si>
  <si>
    <t xml:space="preserve">L001-SIQTE-ROMPV-D5 </t>
  </si>
  <si>
    <t>SIGN OF QUANTITY SECURITY FRACTIONNAL RIGHTS (,5)</t>
  </si>
  <si>
    <t>L001-QTMERE</t>
  </si>
  <si>
    <t>MOTHER'S SECURITY QUANTITY</t>
  </si>
  <si>
    <t>9(12)V9(3)</t>
  </si>
  <si>
    <t>L001-SIQTE-MERE</t>
  </si>
  <si>
    <t>SIGN OF MOTHER'S SECURITY QUANTITY</t>
  </si>
  <si>
    <t xml:space="preserve">L001-NOCLI-REF-TIT </t>
  </si>
  <si>
    <t>SECURITY REFERENCE CLIENT NUMBER</t>
  </si>
  <si>
    <t>L001-COTYP-ORD-AVQ</t>
  </si>
  <si>
    <t>INVOICE TEXT (39 POSITIONS)</t>
  </si>
  <si>
    <t>X(39)</t>
  </si>
  <si>
    <t>Avaloq transaction type code</t>
  </si>
  <si>
    <t>L001-TEREF-TIT-L10</t>
  </si>
  <si>
    <t>INVOICE TEXT (33 POSITIONS)</t>
  </si>
  <si>
    <t>X(10)</t>
  </si>
  <si>
    <t>SECURITY REFERENCE TEXT (10 POSITIONS)</t>
  </si>
  <si>
    <t>X(23)</t>
  </si>
  <si>
    <t>L001-COINFO-DIV-FACTU</t>
  </si>
  <si>
    <t>INVOICING VARIOUS INFORMATIONS CODE</t>
  </si>
  <si>
    <t xml:space="preserve">PF:      FINANCIAL PAPERS INTEREST FOREX RATE CODE
--       BLANK = PER UNIT   TO MULTIPLY
/     = PER UNIT   TO DIVIDE
%     = IN PERCENT TO MULTIPLY
X     = IN PERCENT TO DIVIDE
BS/BZ:   A     = ASSIGNED OPTION
-----    B     = BANK-ISSUED MEDIUM TERM NOTE
D     = BACKWARDATION
E     = EXERCISED OPTION
L     = BREAKING PRIME
R     = CONTANGO
BE:BP:   A     = ASSIGNED OPTION
-----    B     = BANK-ISSUED MEDIUM TERM NOTE
E     = EXERCISED OPTION
EC/SO/AS:
--------       NOT USED
</t>
  </si>
  <si>
    <t>L001-CLCC-L10-DT-FCOR</t>
  </si>
  <si>
    <t>CURRENT ACCOUNT SUBKEY FOR DEBITED CORRESPONDENT FEES (10 POS.)</t>
  </si>
  <si>
    <t>L001-NOCLI-DT-FCOR</t>
  </si>
  <si>
    <t>DEBITED CORRESPONDENT FEES CLIENT NUMBER</t>
  </si>
  <si>
    <t>L001-CORUB-CC-DT-FCOR</t>
  </si>
  <si>
    <t>DEBITED CORRESPONDENT FEES CURRENT ACCOUNT TYPE CODE</t>
  </si>
  <si>
    <t>L001-COMONC-CC-DT-FCOR</t>
  </si>
  <si>
    <t>DEBITED CORRESPONDENT FEES  CURRENT ACCOUNT CURRENCY CODE</t>
  </si>
  <si>
    <t>L001-NOOPER-FACTU</t>
  </si>
  <si>
    <t>INVOICING OPERATION NUMBER</t>
  </si>
  <si>
    <t>9(5)</t>
  </si>
  <si>
    <t>L001-COMONL-ISO-CC-DORD</t>
  </si>
  <si>
    <t>PRINCIPAL CURRENT ACCOUNT CURRENCY ISO CODE IN CHARACTERS</t>
  </si>
  <si>
    <t>L001-COMONL-ISO-CC-PAIM-TIT</t>
  </si>
  <si>
    <t>SECURITIES PAYMENT CURRENT ACCOUNT CURRENCY ISO CODE</t>
  </si>
  <si>
    <t>Payment currency.</t>
  </si>
  <si>
    <t>L001-COMONL-ISO-CC-BENEF-PF</t>
  </si>
  <si>
    <t>FINANCIAL PAPERS BENEFICIARY CURRENT ACCOUNT CURRENCY ISO CODE</t>
  </si>
  <si>
    <t>L001-COMONL-ISO-CC-DT-FCOR</t>
  </si>
  <si>
    <t>DEBITED CORRESPONDENT FEES CURRENCY ISO CODE IN CHARACTERS</t>
  </si>
  <si>
    <t>L001-CHMON-CC-FS</t>
  </si>
  <si>
    <t>FOREX RATE BETWEEN CUR.ACC.CUR. AND SWISS FRANCS</t>
  </si>
  <si>
    <t>L001-SICHGE-MON-CC-FS</t>
  </si>
  <si>
    <t>SIGN OF FOREX RATE BETWEEN CUR.ACC.CUR. AND SWISS FRANCS</t>
  </si>
  <si>
    <t xml:space="preserve">L001-COCHGE-MON-CC-FS </t>
  </si>
  <si>
    <t>TYPE CODE OF FOREX RATE BETWEEN CURRENT ACCOUNT AND SWISS FRANCS</t>
  </si>
  <si>
    <t xml:space="preserve">BLANK = UNIT FOREX RATE TO MULTIPLY
%     = PERCENT FOREX RATE TO MULTIPLY
NO INFORMATIONS IF CURRENT ACCOUNT CURRENCY IS NOT USED
</t>
  </si>
  <si>
    <t>L001-COMONL-ISO-RV</t>
  </si>
  <si>
    <t>SECURITY REFERENCE CURRENCY ISO CODE IN CHARACTERS</t>
  </si>
  <si>
    <t>L001-CHMONRV-FS</t>
  </si>
  <si>
    <t>FOREX RATE BETWEEN SECURITY REF. CUR. AND SWISS FRANCS</t>
  </si>
  <si>
    <t xml:space="preserve">L001-SICHGE-MONRV-FS </t>
  </si>
  <si>
    <t>SIGN OF FOREX RATE BETWEEN SECURITY REF. CUR. AND SWISS FRANCS</t>
  </si>
  <si>
    <t>L001-COCHGE-MONRV-FS</t>
  </si>
  <si>
    <t>TYPE CODE OF FOREX RATE BETWEEN SECURITY REF. AND SWISS FRANCS</t>
  </si>
  <si>
    <t xml:space="preserve">BLANK = UNIT FOREX RATE TO MULTIPLY
%     = PERCENT FOREX RATE TO MULTIPLY
</t>
  </si>
  <si>
    <t>L001-COMONL-ISO-RC</t>
  </si>
  <si>
    <t>CUSTOMER REFERENCE CURRENCY ISO CODE IN CHARACTERS</t>
  </si>
  <si>
    <t xml:space="preserve">L001-CHMONRC-FS </t>
  </si>
  <si>
    <t>FOREX RATE BETWEEN CLIENT REF. CUR. AND SWISS FRANCS</t>
  </si>
  <si>
    <t>L001-SICHGE-MONRC-FS</t>
  </si>
  <si>
    <t>SIGN OF FOREX RATE BETWEEN CLIENT REF. CUR. AND SWISS FRANCS</t>
  </si>
  <si>
    <t>L001-COCHGE-MONRC-FS</t>
  </si>
  <si>
    <t>TYPE CODE OF FOREX RATE BETWEEN CLIENT REFERENCE AND SWISS FRANCS</t>
  </si>
  <si>
    <t xml:space="preserve">L001-CHMON-CC-MONRC </t>
  </si>
  <si>
    <t>FOREX RATE BETWEEN CUR.ACC.CUR. AND CLIENT REF. CUR.</t>
  </si>
  <si>
    <t xml:space="preserve">L001-SICHGE-MON-CC-MONRC </t>
  </si>
  <si>
    <t>SIGN OF FOREX RATE BETWEEN CUR.ACC.CUR. AND CLIENT REF. CUR.</t>
  </si>
  <si>
    <t>L001-COCHGE-MON-CC-MONRC</t>
  </si>
  <si>
    <t>TYPE CODE OF FOR.RATE BETWEEN CUR.AC.CURRENCY&amp;CLIENT REF.CURREN.</t>
  </si>
  <si>
    <t>L001-COCHGE-EUR-MON-OUT</t>
  </si>
  <si>
    <t>EXCHANGE RATE CODE TYPE BETWEEN EURO AND OUT CURRENCY</t>
  </si>
  <si>
    <t xml:space="preserve">BLANK = UNIT    FOREX RATE TO MULTIPLY
%     = PERCENT FOREX RATE TO MULTIPLY
/     = UNIT    FOREX RATE TO DIVIDE
X     = PERCENT FOREX RATE TO DIVIDE
+     = PERCENT FOREX RATE TO DIVIDE
</t>
  </si>
  <si>
    <t xml:space="preserve">L001-COMONL-ISO-RS </t>
  </si>
  <si>
    <t>COMPANY REFERENCE CURRENCY ISO CODE IN CHARACTERS</t>
  </si>
  <si>
    <t>L001-COCPTA-SOULT</t>
  </si>
  <si>
    <t>ADJUSTMENT ON CONVERSION AMOUNT BOOK-KEEPING CODE</t>
  </si>
  <si>
    <t xml:space="preserve">BLANK = NO ADJUSTMENT
P     = TO PAY
R     = TO RECEIVE
</t>
  </si>
  <si>
    <t>L001-COSIGNE-INT-FACTU</t>
  </si>
  <si>
    <t>SIGN CODE FOR INVOICE INTEREST</t>
  </si>
  <si>
    <t xml:space="preserve">BLANC = POSITIVE INTEREST,
TO BE ADDED TO INVOICE GROSS AMOUNT
-     = NEGATIVE INTEREST,
TO BE SUBTRACTED FROM INVOICE GROSS AMOUNT
</t>
  </si>
  <si>
    <t xml:space="preserve">L001-CHINTE </t>
  </si>
  <si>
    <t>FOREX RATE BETWEEN TRADE CURRENCY AND SWISS FRANCS</t>
  </si>
  <si>
    <t>L001-SICHGE-INTE</t>
  </si>
  <si>
    <t>SIGN OF FOREX RATE BETWEEN TRADE CURRENCY AND SWISS FRANCS</t>
  </si>
  <si>
    <t>L001-COCHGE-INTE</t>
  </si>
  <si>
    <t>INTERNAL FOREX RATE TYPE CODE</t>
  </si>
  <si>
    <t xml:space="preserve">BLANK = PER UNIT
%     = IN PERCENT
</t>
  </si>
  <si>
    <t>L001-GRID-PART-SEGA</t>
  </si>
  <si>
    <t>SEGA BUSINESS PARTNER IDENTIFICATION</t>
  </si>
  <si>
    <t>L001-COTYP-DROBL</t>
  </si>
  <si>
    <t>RIGHT/OBLIGATION TYPE CODE</t>
  </si>
  <si>
    <t>L001-DSCRE-DROBL</t>
  </si>
  <si>
    <t>RIGHT/OBLIGATION CREATION DATE (CCYYMMDD)</t>
  </si>
  <si>
    <t xml:space="preserve">L001-NOSEQ-DATE-CRE-DROBL </t>
  </si>
  <si>
    <t>SEQUENCE NUMBER OF RIGHT/OBLIGATION CREATION DATE</t>
  </si>
  <si>
    <t xml:space="preserve">L001-DSCOURS </t>
  </si>
  <si>
    <t>SECURITY PRICE DATE (CCYYMMDD)</t>
  </si>
  <si>
    <t>L001-COSTE-NOUV</t>
  </si>
  <si>
    <t>SOCIETY CODE (NEW)</t>
  </si>
  <si>
    <t>L001-COFIN-REC</t>
  </si>
  <si>
    <t>END RECORD CODE</t>
  </si>
  <si>
    <t xml:space="preserve">F = END OF RECORD
</t>
  </si>
  <si>
    <t>L007 record. Follows every L001 record</t>
  </si>
  <si>
    <t>L007-COID-REC-DALI</t>
  </si>
  <si>
    <t>IDENTIFICATION CODE OF DATALINK RECORD</t>
  </si>
  <si>
    <t xml:space="preserve">L000 = DATA LINK START TRANSMISSION CONTROL
L001 = DATA LINK INVOICING
L002 = DATA LINK INCOME COLLECTION
L003 = DATA LINK "CASH" TRANSACTIONS
L004 = DATA LINK FIDUCIARY DEPOSIT OPERATIONS
L005 = DATALINK CASH MOVEMENT
L006 = DATALINK CASH MOVEMENT
L200 = DATALINK FILE HEADER
L201 = DATA LINK DEPOSITORY CODE
L202 = DATA LINK CLIENT
L204 = DATA LINK SECURITY
L205 = DATA-LINK SOCIETY
L206 = DATA LINK SECURITY NEW FORMAT
L207 = DATA LINK SECURITY KEYS
L210 = DATA LINK CURRENCIES
L211 = DATA LINK FOREX RATES
L212 = DATA LINK SECURITY PRICE
L213 = SECURITIES FINANCIAL DATA (SRCE CHRONOS)
L214 = DATA LINK RATES
L215 = DATA LINK FORWARD RATES
L218 = DATA LINK SECURITY PRICE
L217 = DATA LINK DEPOT CODE (NEW)
L290 = DATA LINK FIRST SECURITY REQUEST RECORD
L291 = DATA LINK SECURITY DATA REQUEST
L299 = DATA LINK LAST SECURITY REQUEST RECORD
L300 = CURRENT ACCOUNT STATEMENT DATALINK, HEADER
L310 = CURRENT ACCOUNT STATEMENT DATALINK, DETAIL
L320 = CURRENT ACCOUNT STATEMENT DATALINK, BALANCE
L801 = DATA LINK SECURITY TYPE CODES
L802 = DATA LINK SECURITY CLASSIFICATION CODES
L803 = DATA LINK CURRENT ACCOUNT TYPE CODES
L804 = DATA LINK SECURITY TRANSACTION CODES
L805 = SPITAB TABLE "TABLIEU"
L806 = ALLOWS TO DESCRIBE PARTICULARITIES OF COUPON PAYMEN
L807 = INVESTMENT VEHICLE CODES DATALINK
L808 = DATA LINK COUNTRY CODES
L809 = DATA-LINK VALUATION - SEC. POS. (COMPL)
L810 = DATALINK BARRA ECONOMIC SECTORS CODES
L811 = DATALINK BARRA INDUSTRIES CODES
L812 = MSCI ECONOMIC SECTORS FOR DATALINK
L813 = MSCI INDUSTRIES FOR DATALINK
L814 = GSFT ECONOMIC SECTORS FOR DATALINK
L815 = GSFT INDUSTRIES FOR DATALINK
L816 = TELEKURS BRANCHES FOR DATALINK
L817 = EURO STOXX ECONOMIC SECTORS FOR DATALINK
L818 = EURO STOXX INDUSTRIES FOR DATALINK
L819 = STOCK EXCHANGE PLACE FOR DATALINK
L820 = ORDER INSTRUCTIONS FOR DATALINK
L821 = ORDER TRANSMISSION CODES FOR DATALINK
L822 = SECURITY ORDER LIMIT TYPE CODE DATALINK
L823 = OPTIONS HEDGING CODE FOR DATALINK
L824 = USANCE USAGE CODES FOR DATALINK
L825 = REVERSAL CODES FOR DATALINK
L826 = SECURITY ORDER STATUS CODES DATALINK
L827 = BES ORDER TRANSMISSION STATUS DATALINK
L828 = FREEZE TYPE CODES FOR DATALINK
L829 = MSCI 2 ECONOMIC SECTORS FOR DATALINK
L830 = R-INDU-MSCI-2-DALI
L831 = MSCI 3 ECONOMIC SECTORS FOR DATALINK
L832 = MSCI 3 INDUSTRIES FOR DATALINK
L833 = DATA LINK PICTET RATING CODED
L834 = DATA LINK MOODY'S RATING CODES
L835 = DATA LINK S&amp;P RATING CODES
L836 = DATA LINK DESTINATION CODE FOR TEXT ORDER
L837 = DATA-LINK VALUATION - FTSE INDUSTRY CODES (LEVEL 1)
L838 = DATA-LINK VALUATION - FTSE INDUSTRY CODES (LEVEL 2)
L839 = DATA-LINK VALUATION - FTSE INDUSTRY CODES (LEVEL 3)
L840 = DATA-LINK VALUATION - CUSTOMER ECONOMIC GROUP CODES
L841 = DATA-LINK VALUATION - CUSTOMER TYPE CODES
L842 = DATA-LINK VALUATION - CORRESPONDENT FEES CODES
L843 = DATA-LINK VALUATION - COUPONS CREDIT CURRENCY CONVENSION
L844 = DATA-LINK VALUATION - SECURITY LENDING CODES
L845 = DATA-LINK VALUATION - INSTRUCTIONS BY DEPARTMENT CODES
L846 = DATA-LINK VALUATION - EXTERNALS SCREENS CODES
L847 = DATA-LINK VALUATION - PROCURATION FOR TAX SALVAGE CODES
L848 = DATA-LINK VALUATION - FILE FEES PRICE CODES
L849 = DATA-LINK VALUATION - MINIMUM EXCEPTION CODES
L850 = DATA-LINK VALUATION - LANGUAGE CODES
L851 = DATA-LINK VALUATION - TEXT INSTRUCTIONS BY DEPARTEMEN
L852 = DATA-LINK VALUATION - FOREING COSTODY CHARGES CODES
L853 = DATA-LINK VALUATION - DISTRIBUTOR'S CODE SEC.PRICE
L951 = INFO. REC. FOR DISTRIBUTION HEADER 1
L952 = INFO. REC. FOR DISTRIBUTION HEADER 2
L998 = ALLOWS TRANSMISSION OF RECORDS DESCRIPTION THROUGH
L999 = DATA LINK END TRANSMISSION CONTROL
</t>
  </si>
  <si>
    <t>L007-NOSEQ-REC</t>
  </si>
  <si>
    <t>L007-NOCLI</t>
  </si>
  <si>
    <t>CLIENT NUMBER</t>
  </si>
  <si>
    <t>L007-NOVAL-ISIN</t>
  </si>
  <si>
    <t>L007-COPAYSL-ISO-VAL</t>
  </si>
  <si>
    <t>L007-NOVAL-NEN-L9</t>
  </si>
  <si>
    <t>L007-NOCTL-VAL-ISIN</t>
  </si>
  <si>
    <t>L007-COGRP-OPER-OP</t>
  </si>
  <si>
    <t>OPERATION GROUPING CODE FOR OPERATION DATABASE</t>
  </si>
  <si>
    <t>L007-TEREF-OPER-OP</t>
  </si>
  <si>
    <t>REFERENCE TEXT FOR OPERATION IN OPERATION DATABASE</t>
  </si>
  <si>
    <t>Transaction number. Is always unique.</t>
  </si>
  <si>
    <t>L007-COGRP-OPER-ORG</t>
  </si>
  <si>
    <t>GROUPING CODE FOR INITIAL OPERATION</t>
  </si>
  <si>
    <t>X(02)</t>
  </si>
  <si>
    <t>L007-TEREF-OPER-OP-ORG</t>
  </si>
  <si>
    <t>REFERENCE TEXT IN THE OPER. DATABASE FOR THE INITIAL OPERATION</t>
  </si>
  <si>
    <t>Transaction number of the reversed transaction (original transaction) in case of a reversal. If not, empty.</t>
  </si>
  <si>
    <t>L007-NOVAL-TLK-NOUV</t>
  </si>
  <si>
    <t>TELEKURS SECURITY NUMBER (NEW)</t>
  </si>
  <si>
    <t>L007-GRCHGE-MONOP-MONCC-DALI</t>
  </si>
  <si>
    <t>FX BETWEEN SEC. CURR. AND NET AMOUNT
TRANS. CCY / CURRENT ACCOUNT CCY FOREX RATE GROUP FOR DATA LINK</t>
  </si>
  <si>
    <t>X(18)</t>
  </si>
  <si>
    <t>Exchange rate between the trading currency and the payment currency of the transaction, hig precision. See detail fields and documentation.</t>
  </si>
  <si>
    <t>L007-C6MONOP-MONCC-DALI</t>
  </si>
  <si>
    <t>FULL FX RATE NO DECIMAL (FLOATING)</t>
  </si>
  <si>
    <t>9(11)</t>
  </si>
  <si>
    <t>L007-SICHGE-MONOP-MONCC-DALI</t>
  </si>
  <si>
    <t>SIGN OF FOREX RATE TRANS. CCY / CURRENT ACC. CCY FOR DATA LINK</t>
  </si>
  <si>
    <t xml:space="preserve"> + = POSITIVE
 - = NEGATIVE</t>
  </si>
  <si>
    <t>L007-EXCHGE-MONOP-MONCC-DALI</t>
  </si>
  <si>
    <t>EXPONENT : NUMBER OF POSITIONS TO COUNT FROM LAST DIGIT FOR PLACING DECIMAL</t>
  </si>
  <si>
    <t xml:space="preserve">L007-SIEXP-MONOP-MONCC-DALI </t>
  </si>
  <si>
    <t>SIGN OF EXP. FOREX RATE TRANS CCY / CURR. ACC. CCY FOR DATA LINK</t>
  </si>
  <si>
    <t>IF - COUNT TO THE LEFT; IF + ADD ADDITIONAL POSITIONS/ZEROS</t>
  </si>
  <si>
    <t>L007-COCHGE-MONOP-MONCC</t>
  </si>
  <si>
    <t>TRANS CCY / CURR. ACC. CCY FOREX RATE TYPE CODE FOR DATA LINK</t>
  </si>
  <si>
    <t>IF BLANK FX IN UNIT; IF % FX IN % (PER 100 UNITS)</t>
  </si>
  <si>
    <t>L007-OACHGE-MONOP-MONCC</t>
  </si>
  <si>
    <t>TRANS CCY/CURR. ACC. CCY FOREX RATE OPERATION CODE FOR DATA LINK</t>
  </si>
  <si>
    <t>IF * THEN MULTPLY FX; IF / THEN DIVIDE FX</t>
  </si>
  <si>
    <t>L007-COSUF-NUM-VAL-TLK-SFI</t>
  </si>
  <si>
    <t>SFI SUFFIX CODE FOR TELEKURS SECURITY NUMBER</t>
  </si>
  <si>
    <t>L007-COMVT-TIT</t>
  </si>
  <si>
    <t>INVOICE SECURITIES MOVEMENT CODE</t>
  </si>
  <si>
    <t xml:space="preserve">A = INVOICE WITH A SECURITIES MOVEMENT
S = INVOICE WITHOUT ANY SECURITIES MOVEMENT
</t>
  </si>
  <si>
    <t>L007-COGRP-OPER-OP-1</t>
  </si>
  <si>
    <t>OPERATION GROUPING CODE FOR OPERATION DATABASE -1</t>
  </si>
  <si>
    <t>L007-TEREF-OPER-OP-1</t>
  </si>
  <si>
    <t>REFERENCE TEXT FOR OPERATION IN OPERATION DATABASE -1</t>
  </si>
  <si>
    <t>L007-COGRP-OPER-ORG-1</t>
  </si>
  <si>
    <t>GROUPING CODE FOR INITIAL OPERATION -1</t>
  </si>
  <si>
    <t>L007-TEREF-OPER-OP-ORG-1</t>
  </si>
  <si>
    <t>REFERENCE TEXT IN THE OPER. DATABASE FOR INITIAL OPERATION -1</t>
  </si>
  <si>
    <t>L007-COUFACT</t>
  </si>
  <si>
    <t>INVOICING USANCE CODE</t>
  </si>
  <si>
    <t>L007-NOVAL-MERE</t>
  </si>
  <si>
    <t>MOTHER SECURITY NUMBER</t>
  </si>
  <si>
    <t>L007-NODEP-MERE</t>
  </si>
  <si>
    <t>DEPOSIT NUMBER OF THE MOTHER POSITION</t>
  </si>
  <si>
    <t>L007-COUTIL-PRVT</t>
  </si>
  <si>
    <t>UTILISATION CODE BY THE COST PRICE</t>
  </si>
  <si>
    <t>L007-GRCHGE-INT-DALI</t>
  </si>
  <si>
    <t>INTEREST FOREX RATE GROUP FOR DATA LINK</t>
  </si>
  <si>
    <t>L007-C6INT-DALI</t>
  </si>
  <si>
    <t>INTEREST FOREX RATE FOR DATA LINK</t>
  </si>
  <si>
    <t xml:space="preserve">L007-SICHGE-INT-DALI </t>
  </si>
  <si>
    <t>SIGN OF INTEREST FOREX RATE FOR DATA LINK</t>
  </si>
  <si>
    <t>L007-EXCHGE-INT-DALI</t>
  </si>
  <si>
    <t>EXPONENT OF INTEREST FOREX RATE FOR DATA LINK</t>
  </si>
  <si>
    <t>L007-SIEXP-INT-DALI</t>
  </si>
  <si>
    <t>SIGN OF EXPONENT OF INTEREST FOREX RATE FOR DATA LINK</t>
  </si>
  <si>
    <t>L007-COCHGE-INT-DALI</t>
  </si>
  <si>
    <t>INTEREST FOREX RATE TYPE CODE FOR DATA LINK</t>
  </si>
  <si>
    <t>BLANK = UNIT    FOREX RATE TO MULTIPLY
%     = PERCENT FOREX RATE TO MULTIPLY</t>
  </si>
  <si>
    <t>L007-OACHGE-INT-DALI</t>
  </si>
  <si>
    <t>INTEREST FOREX RATE OPERATION CODE FOR DATA LINK</t>
  </si>
  <si>
    <t xml:space="preserve">* = FOREX RATE TO MULTIPLY
/ = FOREX RATE TO DIVIDE  </t>
  </si>
  <si>
    <t>L007-COCLAS-CLI</t>
  </si>
  <si>
    <t>CLIENT FILING CODE</t>
  </si>
  <si>
    <t>L007-NOCNTNR-AVQ</t>
  </si>
  <si>
    <t>AVALOQ CONTAINER NUMBER</t>
  </si>
  <si>
    <t>X(15)</t>
  </si>
  <si>
    <t>Portfolio number.</t>
  </si>
  <si>
    <t>L007-DSPERF-AVQ</t>
  </si>
  <si>
    <t>AVALOQ PERFORMANCE DATE</t>
  </si>
  <si>
    <t>L007-NOORBO</t>
  </si>
  <si>
    <t>TRADE ORDER NUMBER</t>
  </si>
  <si>
    <t>9(7)</t>
  </si>
  <si>
    <t>L007-NOCLI-BROK-NOUV</t>
  </si>
  <si>
    <t>BUSINESS PARTNER NUMBER OF THE BROKER</t>
  </si>
  <si>
    <t>X(7)</t>
  </si>
  <si>
    <t>L007-FILLER</t>
  </si>
  <si>
    <t>L007-COFIN-REC</t>
  </si>
  <si>
    <t>L007 extension. Can be generated on request.</t>
  </si>
  <si>
    <t>L007-NO-ORDER-AVQ</t>
  </si>
  <si>
    <t>AVALOQ ORDRE NUMBER</t>
  </si>
  <si>
    <t>9(12)</t>
  </si>
  <si>
    <t>L007-CHFACTU-AVQ</t>
  </si>
  <si>
    <t>INVOICE FOREX RATE ? ALWAYS USE TOGETHER WITH L0070223</t>
  </si>
  <si>
    <t>9(4)V9(6)</t>
  </si>
  <si>
    <t>L007-SICHFACTU-AVQ</t>
  </si>
  <si>
    <t>SIGN INVOICE FOREX RATE</t>
  </si>
  <si>
    <t xml:space="preserve">+ = POSITIF
- = NEGATIF
</t>
  </si>
  <si>
    <t>L007-COCHGE-CHFACTU-AVQ</t>
  </si>
  <si>
    <t>INVOICE FOREX RATE CODE</t>
  </si>
  <si>
    <t>BLANK = UNIT    FOREX RATE TO MULTIPLY (FX EXPRESSED IN UNITS)
%     = PERCENT FOREX RATE TO MULTIPLY (FX EXPRESSED IN %)</t>
  </si>
  <si>
    <t>L007-MTNET-MONOP</t>
  </si>
  <si>
    <t>NET AMOUNT IN TRADE CURRENCY</t>
  </si>
  <si>
    <t>L007-SIMTNET-MONOP</t>
  </si>
  <si>
    <t>SIGN NET AMOUNT IN TRADE CURRENCY</t>
  </si>
  <si>
    <t>L007-MTFTOT-MONOP</t>
  </si>
  <si>
    <t>TOTAL COSTS AMOUNT IN TRADE CURRENCY</t>
  </si>
  <si>
    <t>L007-SIMTFTOT-MONOP</t>
  </si>
  <si>
    <t>SIGN TOTAL COSTS AMOUNT IN TRADE CURRENCY</t>
  </si>
  <si>
    <t xml:space="preserve">+ = POSITIF
</t>
  </si>
  <si>
    <t>L007-QTFACTU-D7</t>
  </si>
  <si>
    <t>INVOICE QUANTITY OF SECURITIES (,5)</t>
  </si>
  <si>
    <t>(15)V9(7)</t>
  </si>
  <si>
    <t>L007-SIQTFACTU-D7</t>
  </si>
  <si>
    <t>SIGN INVOICE QUANTITY OF SECURITIES</t>
  </si>
  <si>
    <t>L007-CO-META-TYP-AVQ</t>
  </si>
  <si>
    <t>META TYPE INTERNAL ID CODE</t>
  </si>
  <si>
    <t>X(40)</t>
  </si>
  <si>
    <t>L007-CO-ORDER-TYPE-AVQ</t>
  </si>
  <si>
    <t>ORDER TYPE INTERNAL ID CODE</t>
  </si>
  <si>
    <t>L007-CO-INDEX-VAL</t>
  </si>
  <si>
    <t>VALUE OF CORRECTION FOR THE CALCULATION OF GROSS INTEREST</t>
  </si>
  <si>
    <t>(7)V9(8)</t>
  </si>
  <si>
    <t>L007-SICO-INDEX-VAL</t>
  </si>
  <si>
    <t>SIGN VALUE OF CORRECTION FOR THE CALCULATION OF GROSS INTEREST</t>
  </si>
  <si>
    <t>L007-INDEX-BASE</t>
  </si>
  <si>
    <t>INDEX BASE</t>
  </si>
  <si>
    <t>L007-SIINDEX-BASE</t>
  </si>
  <si>
    <t>SIGNE INDEX BASE</t>
  </si>
  <si>
    <t>L007-CO-FACTOR</t>
  </si>
  <si>
    <t>FACTOR OF CORRECTION</t>
  </si>
  <si>
    <t>L007-SICO-FACTOR</t>
  </si>
  <si>
    <t>SIGNE FACTOR OF CORRECTION</t>
  </si>
  <si>
    <t>L007-ASSET-PUID</t>
  </si>
  <si>
    <t>PICTET SINGLE ID (KEY : 6008) ASSET</t>
  </si>
  <si>
    <t>L007-TXINT-VAL</t>
  </si>
  <si>
    <t>L007-SITAUX-INT-VAL</t>
  </si>
  <si>
    <t>L007-DATE-EX-SECEVENT</t>
  </si>
  <si>
    <t>EX DATE OF CORPORATE ACTION</t>
  </si>
  <si>
    <t>L007-DATE-PAY-SECEVENT</t>
  </si>
  <si>
    <t>PAY DATE OF THE COPORATE ACTION</t>
  </si>
  <si>
    <t>L007-DIV-REINVEST-PRICE</t>
  </si>
  <si>
    <t>REINVESTMENT PRICE (DIVIDEND)</t>
  </si>
  <si>
    <t>L007-SIDIV-REINVEST-PRICE</t>
  </si>
  <si>
    <t>SIGN OF REINVESTMENT PRICE (DIVIDEND)</t>
  </si>
  <si>
    <t>L007-REV-BY-UNIT</t>
  </si>
  <si>
    <t>INCOME PER UNIT (DIVIDENT)</t>
  </si>
  <si>
    <t>L007-SIREV-BY-UNIT</t>
  </si>
  <si>
    <t>SIGN OF INCOME PER UNIT (DIVIDENT)</t>
  </si>
  <si>
    <t>L007-SECEVENT-AFT-AVQ</t>
  </si>
  <si>
    <t>ASSET FLOW TEMPLATE INTERNAL ID</t>
  </si>
  <si>
    <t>L007-ESP-SWITCH-OF-FUND</t>
  </si>
  <si>
    <t>SWITCH FOR SPANISH FUNDS</t>
  </si>
  <si>
    <t>L007-OPE-TEFACTU-L73</t>
  </si>
  <si>
    <t>TRANSACTION DESCRPTION</t>
  </si>
  <si>
    <t>X(73)</t>
  </si>
  <si>
    <t>Transaction text</t>
  </si>
  <si>
    <t>L007-AVQ-MARKET-NAME</t>
  </si>
  <si>
    <t>MARKET NAME</t>
  </si>
  <si>
    <t>X(70)</t>
  </si>
  <si>
    <t xml:space="preserve">L007-AVQ-ASSET-GROUP </t>
  </si>
  <si>
    <t>FINANCIAL INSTRUMENT GROUP</t>
  </si>
  <si>
    <t>L007-AVQ-ASSET-OPT-TYP</t>
  </si>
  <si>
    <t>OPTION TYPE</t>
  </si>
  <si>
    <t>C = CALL, P = PUT</t>
  </si>
  <si>
    <t>L007-AVQ-COMONL-ISO-MKT</t>
  </si>
  <si>
    <t>NET AMOUNT MARKET ISO CURRENCY</t>
  </si>
  <si>
    <t>L007-MT-FEE-1-UL-MONOP</t>
  </si>
  <si>
    <t>FEES 1 (NOT TO BE USED)</t>
  </si>
  <si>
    <t>L007-SIMT-FEE-1-UL-MONOP</t>
  </si>
  <si>
    <t>SIGN OF FEES 1 (NOT TO BE USED)</t>
  </si>
  <si>
    <t>L007-MT-FEE-2-UL-MONOP</t>
  </si>
  <si>
    <t>FEES 2 (NOT TO BE USED)</t>
  </si>
  <si>
    <t>L007-SIMT-FEE-2-UL-MONOP</t>
  </si>
  <si>
    <t>SIGN OF FEES 2 (NOT TO BE USED)</t>
  </si>
  <si>
    <t>L007-MT-FEE-3-UL-MONOP</t>
  </si>
  <si>
    <t>FEES 3 (NOT TO BE USED)</t>
  </si>
  <si>
    <t>L007-SIMT-FEE-3-UL-MONOP</t>
  </si>
  <si>
    <t>SIGN OF FEES 3 (NOT TO BE USED)</t>
  </si>
  <si>
    <t>L007-AVQ-STEX-MARKET-MIC</t>
  </si>
  <si>
    <t>MIC CODE OF THE MARKET</t>
  </si>
  <si>
    <t>L007-AVQ-STEX-CNTY-SWIFT_KEY</t>
  </si>
  <si>
    <t>SWIFT KEY OF THE COUNTERPARTY</t>
  </si>
  <si>
    <t>X(11)</t>
  </si>
  <si>
    <t>L007-AVQ-STEX-DSEXEC</t>
  </si>
  <si>
    <t>EXECUTION DATE</t>
  </si>
  <si>
    <t>L007-AVQ-STEX-HREXEC</t>
  </si>
  <si>
    <t>EXECUTION TIME</t>
  </si>
  <si>
    <t>GROSS AMOUNT IN CLIENT REFERENCE CURRENCY</t>
  </si>
  <si>
    <t>SIGN OF GROSS AMOUNT IN CLIENT REFERENCE CURRENCY</t>
  </si>
  <si>
    <t>NET AMOUNT IN CLIENT REFERENCE CURRENCY</t>
  </si>
  <si>
    <t>SIGN OF NET AMOUNT IN CLIENT REFERENCE CURRENCY</t>
  </si>
  <si>
    <t>Value</t>
  </si>
  <si>
    <t>PECP/PECPIA
PECP is for normal interests and dividends, PECPIA for income accrual</t>
  </si>
  <si>
    <t>L002-NOVAL-ISO</t>
  </si>
  <si>
    <t>ISO SECURITY NUMBER (12 POSITIONS). CONTAINS PICTET UNIQUE SEC ID. IGNORE FIRST 2 POSITIONS.</t>
  </si>
  <si>
    <t>Pictet internal security indentifier</t>
  </si>
  <si>
    <t>L002-COPAYSL-ISO</t>
  </si>
  <si>
    <t>ISO COUNTRY CODE IN CHARACTERS</t>
  </si>
  <si>
    <t>L002-NOVAL-NEN</t>
  </si>
  <si>
    <t>SECURITY NUMBER - NATIONAL SECURITY NUMBER</t>
  </si>
  <si>
    <t>L002-NOCTL-VAL-ISO</t>
  </si>
  <si>
    <t>CONTROL NUMBER OF THE SECURITY ISO NUMBER (CHECK DIGIT)</t>
  </si>
  <si>
    <t xml:space="preserve">MODULUS FORMULA 10 DOUBLE-ADD-DOUBLE / ISO 6166
</t>
  </si>
  <si>
    <t>9(1)</t>
  </si>
  <si>
    <t>L002-DSEX</t>
  </si>
  <si>
    <t>EX DATE (CCYYMMDD)</t>
  </si>
  <si>
    <t>Ex-date</t>
  </si>
  <si>
    <t>L002-NODEP</t>
  </si>
  <si>
    <t>L002-NOCLI-BENEF</t>
  </si>
  <si>
    <t>BENEFICIARY CLIENT NUMBER</t>
  </si>
  <si>
    <t>L002-CORUB-CC-BENEF</t>
  </si>
  <si>
    <t>BENEFICIARY CURRENT ACCOUNT TYPE CODE</t>
  </si>
  <si>
    <t>L002-COMONC-CC-BENEF</t>
  </si>
  <si>
    <t>BENEFICIARY CURRENT ACCOUNT CURRENCY CODE IN DIGITS</t>
  </si>
  <si>
    <t>L002-COMONL-ISO-RV</t>
  </si>
  <si>
    <t>L002-CHMONRV-FS</t>
  </si>
  <si>
    <t>L002-SICHGE-MONRV-FS</t>
  </si>
  <si>
    <t>L002-COCHGE-MONRV-FS</t>
  </si>
  <si>
    <t>L002-TXIR</t>
  </si>
  <si>
    <t>REFUND TAX RATE RATE IN PERCENT</t>
  </si>
  <si>
    <t>L002-SITAUX-IR</t>
  </si>
  <si>
    <t>SIGN OF REFUND TAX RATE IN PERCENT</t>
  </si>
  <si>
    <t>L002-COQUAL-PAIM-CPS</t>
  </si>
  <si>
    <t>COUPON PAYMENT QUALIFYING CODE</t>
  </si>
  <si>
    <t>L002-NOCPS</t>
  </si>
  <si>
    <t>L002-DSEX-1</t>
  </si>
  <si>
    <t>EX DATE 1 (CCYYMMDD)</t>
  </si>
  <si>
    <t>L002-COMONL-ISO-IR</t>
  </si>
  <si>
    <t>REFUND TAX CURRENCY ISO CODE</t>
  </si>
  <si>
    <t>L002-COEXT</t>
  </si>
  <si>
    <t>L002-M9TVA-MONOP</t>
  </si>
  <si>
    <t>VAT AMOUNT IN TRADE CURRENCY</t>
  </si>
  <si>
    <t>VAT in trading currency</t>
  </si>
  <si>
    <t xml:space="preserve">L002-SIMONT-TVA-MONOP </t>
  </si>
  <si>
    <t>SIGN OF VAT AMOUNT IN TRADE CURRENCY</t>
  </si>
  <si>
    <t>L002-M9TVA-FS</t>
  </si>
  <si>
    <t>L002-SIMONT-TVA-FS</t>
  </si>
  <si>
    <t>L002-TXTVA</t>
  </si>
  <si>
    <t>L002-SITAUX-TVA</t>
  </si>
  <si>
    <t>SIGN OF VAT RATE IN PERCENT</t>
  </si>
  <si>
    <t>L002-COCOND-TVA</t>
  </si>
  <si>
    <t>VAT CALCULATION CODE</t>
  </si>
  <si>
    <t>L002-COPAYSL-ISO-DOM-CLI-TVA</t>
  </si>
  <si>
    <t>CLIENT DOMICILE ISO COUNTRY CODE IN CHARACTERS FOR VAT</t>
  </si>
  <si>
    <t>L002-COTYP-MON-IR-EUR</t>
  </si>
  <si>
    <t>CODE FOR TYPE OF TAX RECOVERY CURRENCY / EURO</t>
  </si>
  <si>
    <t>L002-COTYP-MON-TIT-EUR</t>
  </si>
  <si>
    <t>L002-COTYP-MON-NET-EUR</t>
  </si>
  <si>
    <t>CODE FOR TYPE OF NET AMOUNT CURRENCY / EURO</t>
  </si>
  <si>
    <t>L002-COTYP-MONCC-BENEF-EUR</t>
  </si>
  <si>
    <t>CODE FOR TYPE OF BENEFICIARY C/A CURRENCY / EURO</t>
  </si>
  <si>
    <t>FILLER</t>
  </si>
  <si>
    <t>L002-NOCLI</t>
  </si>
  <si>
    <t>L002-CHCR-CPS</t>
  </si>
  <si>
    <t>FOREX RATE FOR COUPON CREDITS</t>
  </si>
  <si>
    <t>Exchange rate between trading currency (security currency) and payment currency.</t>
  </si>
  <si>
    <t>L002-SICHGE-CR-CPS</t>
  </si>
  <si>
    <t>SIGN OF FOREX RATE FOR COUPON CREDIT</t>
  </si>
  <si>
    <t>L002-COCHGE-CR-CPS</t>
  </si>
  <si>
    <t>CODE OF FOREX RATE FOR COUPON CREDIT</t>
  </si>
  <si>
    <t xml:space="preserve">BLANK = UNIT    FOREX RATE TO MULTIPLY
%     = PERCENT FOREX RATE TO MULTIPLY
/     = UNIT    FOREX RATE TO DIVIDE
X     = PERCENT FOREX RATE TO DIVIDE
</t>
  </si>
  <si>
    <t>L002-QTTIT</t>
  </si>
  <si>
    <t>SECURITY QUANTITY</t>
  </si>
  <si>
    <t>Security quantity at Ex-date that has been used for the interest or dividend calculation.</t>
  </si>
  <si>
    <t>L002-SIQTE-TIT</t>
  </si>
  <si>
    <t>SIGN OF SECURITY QUANTITY</t>
  </si>
  <si>
    <t>L002-MTBRUT</t>
  </si>
  <si>
    <t>GROSS AMOUNT</t>
  </si>
  <si>
    <t>Gross amount (cash) of the interest or dividend.</t>
  </si>
  <si>
    <t>L002-SIMONT-BRUT</t>
  </si>
  <si>
    <t>SIGN OF GROSS AMOUNT</t>
  </si>
  <si>
    <t>L002-MTIMP</t>
  </si>
  <si>
    <t>TAX AMOUNT</t>
  </si>
  <si>
    <t>Tax amount in trading currency.</t>
  </si>
  <si>
    <t>L002-SIMONT-IMP</t>
  </si>
  <si>
    <t>SIGN OF TAX AMOUNT</t>
  </si>
  <si>
    <t>L002-MTFCOR</t>
  </si>
  <si>
    <t>CORRESPONDENT FEE AMOUNT</t>
  </si>
  <si>
    <t xml:space="preserve">L002-SIMONT-FCOR </t>
  </si>
  <si>
    <t>SIGN OF CORRESPONDENT FEE AMOUNT</t>
  </si>
  <si>
    <t>L002-MTCOM</t>
  </si>
  <si>
    <t>COMMISSION AMOUNT</t>
  </si>
  <si>
    <t>Commission in trading currency.</t>
  </si>
  <si>
    <t xml:space="preserve">L002-SIMONT-COM </t>
  </si>
  <si>
    <t>SIGN OF COMMISSION AMOUNT</t>
  </si>
  <si>
    <t>L002-MTNET</t>
  </si>
  <si>
    <t>NET AMOUNT</t>
  </si>
  <si>
    <t>L002-SIMONT-NET</t>
  </si>
  <si>
    <t>SIGN OF NET AMOUNT</t>
  </si>
  <si>
    <t>L002-MTNET-MON-CC</t>
  </si>
  <si>
    <t>Net amount (cash) in payment currency.</t>
  </si>
  <si>
    <t>L002-SIMONT-NET-MON-CC</t>
  </si>
  <si>
    <t>L002-MTIR</t>
  </si>
  <si>
    <t>REFUND TAX AMOUNT</t>
  </si>
  <si>
    <t>Amount of refundable taxes</t>
  </si>
  <si>
    <t>L002-SIMONT-IR</t>
  </si>
  <si>
    <t>SIGN OF REFUND TAX AMOUNT</t>
  </si>
  <si>
    <t>L002-COGENR-CPTA</t>
  </si>
  <si>
    <t>L002-COMONL-ISO-TIT</t>
  </si>
  <si>
    <t xml:space="preserve">L002-NBDEC-QTE   </t>
  </si>
  <si>
    <t>NUMBER OF DECIMALS OF THE SECURITY QUANTITY</t>
  </si>
  <si>
    <t xml:space="preserve">0 = NO DECIMALS
2 = 2  DECIMALS
</t>
  </si>
  <si>
    <t>L002-NOVAL-ISIN</t>
  </si>
  <si>
    <t>L002-COPAYSL-ISO-VAL</t>
  </si>
  <si>
    <t>L002-NOVAL-NEN-L9</t>
  </si>
  <si>
    <t>L002-NOCTL-VAL-ISIN</t>
  </si>
  <si>
    <t xml:space="preserve">L002-DSCPTA </t>
  </si>
  <si>
    <t xml:space="preserve">L002-CHEUR-MON-OUT </t>
  </si>
  <si>
    <t>L002-SICHGE-EUR-MON-OUT</t>
  </si>
  <si>
    <t xml:space="preserve">L002-COCHGE-EUR-MON-OUT </t>
  </si>
  <si>
    <t>L002-DSPAIM</t>
  </si>
  <si>
    <t>PAYMENT DATE (CCYYMMDD)</t>
  </si>
  <si>
    <t>Coupon or dividend payment date.</t>
  </si>
  <si>
    <t>L002-TEPERC-L6</t>
  </si>
  <si>
    <t>INCOME COLLECTION TEXT DESCRIPTION (6 POSITIONS)</t>
  </si>
  <si>
    <t xml:space="preserve">DESCRIPTION      : 'ANNUEL'
'TRIM. '
'SEM.  '
'MENS. '
</t>
  </si>
  <si>
    <t>Text for advice.</t>
  </si>
  <si>
    <t>L002-COMONL-ISO-NET</t>
  </si>
  <si>
    <t>ISO CURRENCY CODE OF NET AMOUNT IN CHARACTERS</t>
  </si>
  <si>
    <t>Trading currency. Normally always the security currency.</t>
  </si>
  <si>
    <t xml:space="preserve">L002-MTUNI-NET-D7 </t>
  </si>
  <si>
    <t>NET UNIT AMOUNT (7 DECIMALS)</t>
  </si>
  <si>
    <t>9(8)V9(7)</t>
  </si>
  <si>
    <t xml:space="preserve">L002-SIMONT-UNI-NET-D7 </t>
  </si>
  <si>
    <t>SIGN OF NET UNIT AMOUNT (7 DECIMALS)</t>
  </si>
  <si>
    <t>L002-DSVAL</t>
  </si>
  <si>
    <t>L002-NOCPTE-BERNE-PAIM</t>
  </si>
  <si>
    <t>WITHHOLD TAX ACCOUNT NUMBER IN BERN</t>
  </si>
  <si>
    <t>L002-NBDEC-MON-NET</t>
  </si>
  <si>
    <t>NUMBER OF DECIMALS OF THE NET AMOUNT CURRENCY</t>
  </si>
  <si>
    <t>L002-DSREC</t>
  </si>
  <si>
    <t>RECORD DATE (CCYYMMDD)</t>
  </si>
  <si>
    <t xml:space="preserve">L002-COMONL-ISO-CC-BENEF </t>
  </si>
  <si>
    <t>BENEFICIARY CURRENT ACCOUNT CURRENCY ISO CODE IN CHARACTERS</t>
  </si>
  <si>
    <t>Payment currency</t>
  </si>
  <si>
    <t xml:space="preserve">L002-COMONL-ISO-RC </t>
  </si>
  <si>
    <t xml:space="preserve">L002-CHMON-MVT-FS  </t>
  </si>
  <si>
    <t>L002-SICHGE-MON-MVT-FS</t>
  </si>
  <si>
    <t>L002-COCHGE-MON-MVT-FS</t>
  </si>
  <si>
    <t>L002-CHMON-CC-FS</t>
  </si>
  <si>
    <t>L002-SICHGE-MON-CC-FS</t>
  </si>
  <si>
    <t>L002-COCHGE-MON-CC-FS</t>
  </si>
  <si>
    <t>L002-CHMONRC-FS</t>
  </si>
  <si>
    <t xml:space="preserve">L002-SICHGE-MONRC-FS </t>
  </si>
  <si>
    <t xml:space="preserve">L002-COCHGE-MONRC-FS </t>
  </si>
  <si>
    <t xml:space="preserve">L002-CHMON-CC-MONRC   </t>
  </si>
  <si>
    <t xml:space="preserve">L002-SICHGE-MON-CC-MONRC </t>
  </si>
  <si>
    <t>L002-COCHGE-MON-CC-MONRC</t>
  </si>
  <si>
    <t>L002-CHBERNE</t>
  </si>
  <si>
    <t>L002-SICHGE-BERNE</t>
  </si>
  <si>
    <t>L002-COCHGE-BERNE</t>
  </si>
  <si>
    <t>L002-GRGENR-VAL</t>
  </si>
  <si>
    <t>GROUP OF SECURITY TYPE CODES (OLD CLASSIFICATION)</t>
  </si>
  <si>
    <t>L002-COGENR-1-VAL</t>
  </si>
  <si>
    <t>SECURITY TYPE 1 CODE</t>
  </si>
  <si>
    <t>L002-COGENR-2-VAL</t>
  </si>
  <si>
    <t>SECURITY TYPE 2 CODE</t>
  </si>
  <si>
    <t>L002-COGENR-3-VAL</t>
  </si>
  <si>
    <t>SECURITY TYPE 3 CODE</t>
  </si>
  <si>
    <t>L002-COGENR-4-VAL</t>
  </si>
  <si>
    <t>SECURITY TYPE 4 CODE</t>
  </si>
  <si>
    <t>L002-COGENR-5-VAL</t>
  </si>
  <si>
    <t>SECURITY TYPE 5 CODE</t>
  </si>
  <si>
    <t xml:space="preserve">L002-GRINFIN </t>
  </si>
  <si>
    <t>Security classification. Is interesting for determining if it is an equity (dividend) or bond (interest). If the first letter is "S" or "B", then interest (bond), else dividend. For more details, see ""Grinfin.xslx".</t>
  </si>
  <si>
    <t>L002-NOVAL-TLK-NOUV</t>
  </si>
  <si>
    <t>L002-COOPER</t>
  </si>
  <si>
    <t>Transaction type code. Very important. For details, see "Transaction codes PicLink". See also "Remark"tab. If PECPIA, income accrual. For more details, see "PicLink Avaloq GB.ppt" chapter 5.</t>
  </si>
  <si>
    <t>L002-COOPER-ORG</t>
  </si>
  <si>
    <t>L002-COOPER-TYP</t>
  </si>
  <si>
    <t>L002-COOPER-TYP-COMPL</t>
  </si>
  <si>
    <t>L002-COGRP-OPER-OP</t>
  </si>
  <si>
    <t>L002-TEREF-OPER-OP</t>
  </si>
  <si>
    <t xml:space="preserve">L002-COGRP-OPER-ORG </t>
  </si>
  <si>
    <t>L002-TEREF-OPER-OP-ORG</t>
  </si>
  <si>
    <t>L002-COSTE-NOUV</t>
  </si>
  <si>
    <t>L002-COMONL-ISO-RS</t>
  </si>
  <si>
    <t>L002-GRCHGE-MONOP-MONCC-DALI</t>
  </si>
  <si>
    <t>TRANS. CCY / CURRENT ACCOUNT CCY FOREX RATE GROUP FOR DATA LINK</t>
  </si>
  <si>
    <t>Exchange rate (high precision) between security and payment currency</t>
  </si>
  <si>
    <t>L002-C6MONOP-MONCC-DALI</t>
  </si>
  <si>
    <t>L002-SICHGE-MONOP-MONCC-DALI</t>
  </si>
  <si>
    <t>L002-EXCHGE-MONOP-MONCC-DALI</t>
  </si>
  <si>
    <t xml:space="preserve">L002-SIEXP-MONOP-MONCC-DALI </t>
  </si>
  <si>
    <t>L002-COCHGE-MONOP-MONCC</t>
  </si>
  <si>
    <t>L002-OACHGE-MONOP-MONCC</t>
  </si>
  <si>
    <t xml:space="preserve">L002-COGRP-OPER-OP-1  </t>
  </si>
  <si>
    <t xml:space="preserve">L002-TEREF-OPER-OP-1 </t>
  </si>
  <si>
    <t xml:space="preserve">L002-COGRP-OPER-ORG-1  </t>
  </si>
  <si>
    <t xml:space="preserve">L002-TEREF-OPER-OP-ORG-1 </t>
  </si>
  <si>
    <t xml:space="preserve">L002-COMONL-ISO-ORG   </t>
  </si>
  <si>
    <t>ORIGIN CURRENCY ISO CODE IN CHARACTERS</t>
  </si>
  <si>
    <t xml:space="preserve">L002-MTUNI-BRUT-D7 </t>
  </si>
  <si>
    <t>GROSS UNIT AMOUNT (,7)</t>
  </si>
  <si>
    <t>L002-SIMONT-UNI-BRUT-D7</t>
  </si>
  <si>
    <t>SIGN OF GROSS UNIT AMOUNT (,7)</t>
  </si>
  <si>
    <t>L002-TEFACTU-TIT-L26</t>
  </si>
  <si>
    <t>26-CHARACTER TEXT ON SECURITY INVOICE</t>
  </si>
  <si>
    <t>X(26)</t>
  </si>
  <si>
    <t>L002-CLEVENTI-DALI</t>
  </si>
  <si>
    <t>CORPORATE ACTIONS KEY FOR DATA LINK</t>
  </si>
  <si>
    <t>L002-COCLAS-CLI</t>
  </si>
  <si>
    <t xml:space="preserve">L002-NOCNTNR-AVQ  </t>
  </si>
  <si>
    <t>Portfolio number</t>
  </si>
  <si>
    <t>L002-DSPERF-AVQ</t>
  </si>
  <si>
    <t>L002-MTIMP-EUSD-MON-MONOP</t>
  </si>
  <si>
    <t>EUSD TAX AMOUNT IN CURRENT ACCOUNT CURRENCY</t>
  </si>
  <si>
    <t>EUSD tax in trading currency.</t>
  </si>
  <si>
    <t xml:space="preserve">L002-SIMONT-MTIMP-EUSD-MONOP </t>
  </si>
  <si>
    <t>SIGN OF EUSD TAX AMOUNT</t>
  </si>
  <si>
    <t>L002-MT-COST-BASE-2-MONOP</t>
  </si>
  <si>
    <t>COST BASE 2 AMOUNT</t>
  </si>
  <si>
    <t>L002-SIMONT-MT-COST-BASE-2-MONOP</t>
  </si>
  <si>
    <t>SIGN COST BASE 2 AMOUNT</t>
  </si>
  <si>
    <t xml:space="preserve">L002-MTLEVY-TAX-MONOP </t>
  </si>
  <si>
    <t>LEVY TAX IN SECURITY CURRENCY</t>
  </si>
  <si>
    <t>Levy tax in trading currency.</t>
  </si>
  <si>
    <t>L002-SILEVY-TAX-MONOP</t>
  </si>
  <si>
    <t>SIGN OF LEVY TAX</t>
  </si>
  <si>
    <t xml:space="preserve">L002-MT-COST-INCLUS-MONOP  </t>
  </si>
  <si>
    <t>SUM OF ALL FEES, TAXES AND COSTS</t>
  </si>
  <si>
    <t>Other fees and taxes</t>
  </si>
  <si>
    <t xml:space="preserve">L002-SIMT-COST-INCLUS-MONOP  </t>
  </si>
  <si>
    <t>SIGN OF SUM OF ALL FEES, TAXES AND COSTS</t>
  </si>
  <si>
    <t>L002-WTAX_FICTIF</t>
  </si>
  <si>
    <t>FICTIVE TAX</t>
  </si>
  <si>
    <t xml:space="preserve">L002-COFIN-REC </t>
  </si>
  <si>
    <t>L002 extension. Can be generated on request.</t>
  </si>
  <si>
    <t>L002-NO-ORDER-AVQ</t>
  </si>
  <si>
    <t>AVALOQ ORDER NUMBER</t>
  </si>
  <si>
    <t>L002-CHFACTU-AVQ</t>
  </si>
  <si>
    <t>L002-SICHFACTU-AVQ</t>
  </si>
  <si>
    <t>L002-COCHGE-CHFACTU-AVQ</t>
  </si>
  <si>
    <t xml:space="preserve">BLANK = UNIT    FOREX RATE TO MULTIPLY (FX EXPRESSED IN UNITS)
%     = PERCENT FOREX RATE TO MULTIPLY (FX EXPRESSED IN %)
</t>
  </si>
  <si>
    <t>L002-MTNET-MONOP</t>
  </si>
  <si>
    <t>L002-SIMTNET-MONOP</t>
  </si>
  <si>
    <t>L002-MTFTOT-MONOP</t>
  </si>
  <si>
    <t>L002-SIMTFTOT-MONOP</t>
  </si>
  <si>
    <t>L002-CO-META-TYP-AVQ</t>
  </si>
  <si>
    <t>L002-CO-ORDER-TYPE-AVQ</t>
  </si>
  <si>
    <t>L002-ASSET-PUID</t>
  </si>
  <si>
    <t>L002-OPE-TEFACTU-L73</t>
  </si>
  <si>
    <t>TRANSACTION TEXT</t>
  </si>
  <si>
    <t>L002-DSOPER</t>
  </si>
  <si>
    <t>TRADE DATE</t>
  </si>
  <si>
    <t>L002-MT-WITH-TAX-GERMANY-MONOP</t>
  </si>
  <si>
    <t>GERMAN WITHDRAWAL TAX</t>
  </si>
  <si>
    <t>L002-SIMT-WITH-TAX-GERMANY-MON</t>
  </si>
  <si>
    <t>SIGN OF GERMAN WITHDRAWAL TAX</t>
  </si>
  <si>
    <t>L002-SECEVENT-AFT-AVQ</t>
  </si>
  <si>
    <t>X(30)</t>
  </si>
  <si>
    <t>L002-SECEVENT-ADVICE-AVQ</t>
  </si>
  <si>
    <t>ADVICE TEMPLATE NAME</t>
  </si>
  <si>
    <t>L002-COPRET-TIT-LENDING</t>
  </si>
  <si>
    <t>SECURITIES LENDING AGREEMENT</t>
  </si>
  <si>
    <t>O = AGREEMENT
N = NO AGREEMENT</t>
  </si>
  <si>
    <t>DCA/DCV. See "Remark" tab for details.
Spot FX buy, spot FX sell.</t>
  </si>
  <si>
    <t>ETVM. See "Remark" tab for details.
Internal transfers, such as transfers to and from a margin account.</t>
  </si>
  <si>
    <t>SPCC. 
Cash transfers to and from the porfolio (cash inflows/cash outflows).</t>
  </si>
  <si>
    <t>L003-NOTRAN-CASH</t>
  </si>
  <si>
    <t>CASH TRANSACTION NUMBER (BUSINESS NUMBER)</t>
  </si>
  <si>
    <t>L003-COSERV</t>
  </si>
  <si>
    <t>DEPARTMENT CODE</t>
  </si>
  <si>
    <t>L003-CLCC</t>
  </si>
  <si>
    <t>CURRENT ACCOUNT KEY (14 POSITIONS)</t>
  </si>
  <si>
    <t>L003-NOCLI</t>
  </si>
  <si>
    <t>L003-CORUB-CC</t>
  </si>
  <si>
    <t>CURRENT ACCOUNT TYPE CODE</t>
  </si>
  <si>
    <t>Current account type code. For details, see "Current account type code.xls"</t>
  </si>
  <si>
    <t>L003-COMONC-CC</t>
  </si>
  <si>
    <t>CURRENT ACCOUNT CURRENCY CODE IN DIGITS</t>
  </si>
  <si>
    <t>L003-NOCONTR-CC</t>
  </si>
  <si>
    <t>CURRENT ACCOUNT CONTRACT NUMBER</t>
  </si>
  <si>
    <t>L003-COTYP-MON-EUR</t>
  </si>
  <si>
    <t>CODE FOR TYPE OF CURRENCY / EURO</t>
  </si>
  <si>
    <t>L003-COTYP-MONOP-EUR</t>
  </si>
  <si>
    <t>L003-COTYP-MON-CVAL-EUR</t>
  </si>
  <si>
    <t>CODE FOR TYPE OF COUNTER-VALUE CURRENCY / EURO</t>
  </si>
  <si>
    <t>L003-DSORD</t>
  </si>
  <si>
    <t>L003-COCPTA-ESP</t>
  </si>
  <si>
    <t>CASH BOOK-KEEPING CODE</t>
  </si>
  <si>
    <t xml:space="preserve">C = CREDIT
D = DEBIT
</t>
  </si>
  <si>
    <t>L003-COTRAN-VIRT</t>
  </si>
  <si>
    <t>TRANSFER TRANSACTION CODE</t>
  </si>
  <si>
    <t xml:space="preserve">I = INTERNAL CASH TRANSFER
E = EXTERNAL CASH TRANSFER
</t>
  </si>
  <si>
    <t xml:space="preserve">L003-COEXT </t>
  </si>
  <si>
    <t>L003-CORES-TRAN-CASH</t>
  </si>
  <si>
    <t>CODE OF SUBJECT TO CASH TRANSACTION</t>
  </si>
  <si>
    <t xml:space="preserve">BLANK = TRANSACTION WITHOUT RESERVATION
S     = TRANSACTION WITH RESERVATION EXCEPT GOOD PURPOSE
</t>
  </si>
  <si>
    <t xml:space="preserve">L003-COCC-ASOLD </t>
  </si>
  <si>
    <t>CODE OF CURRENT ACCOUNT TO SUPPRESS</t>
  </si>
  <si>
    <t xml:space="preserve">BLANK = NORMAL
*     = CURRENT ACCOUNT WILL BE SUPPRESSED
</t>
  </si>
  <si>
    <t xml:space="preserve">L003-COORD-TRAN  </t>
  </si>
  <si>
    <t>TRANSACTION ORDER CODE</t>
  </si>
  <si>
    <t xml:space="preserve">BLANK = UNIQUE ORDER
P     = PERMANENT ORDER
</t>
  </si>
  <si>
    <t xml:space="preserve">L003-COMONL-ISO      </t>
  </si>
  <si>
    <t>CURRENCY ISO CODE IN CHARACTERS</t>
  </si>
  <si>
    <t>ISO currency code of the movement.</t>
  </si>
  <si>
    <t>L003-NMRUB-CC</t>
  </si>
  <si>
    <t>CURRENT ACCOUNT TYPE NAME</t>
  </si>
  <si>
    <t>L003-MTTRAN-ACPTA</t>
  </si>
  <si>
    <t>TRANSACTION AMOUNT</t>
  </si>
  <si>
    <t>Amount of the movement.</t>
  </si>
  <si>
    <t xml:space="preserve">L003-SIMONT-TRAN-ACPTA </t>
  </si>
  <si>
    <t>SIGN OF TRANSACTION AMOUNT</t>
  </si>
  <si>
    <t>Sign of the cash amount.</t>
  </si>
  <si>
    <t xml:space="preserve">L003-DSVAL </t>
  </si>
  <si>
    <t xml:space="preserve">L003-CHTRAN </t>
  </si>
  <si>
    <t>TRANSACTION FOREX RATE</t>
  </si>
  <si>
    <t>Exchange rate between the two movements</t>
  </si>
  <si>
    <t xml:space="preserve">L003-SICHGE-TRAN </t>
  </si>
  <si>
    <t>SIGN OF TRANSACTION FOREX RATE</t>
  </si>
  <si>
    <t xml:space="preserve">L003-COCHGE-TRAN  </t>
  </si>
  <si>
    <t>TRANSACTION FOREX RATE TYPE CODE</t>
  </si>
  <si>
    <t xml:space="preserve">L003-COAPPL-OPER-DEV-1  </t>
  </si>
  <si>
    <t>FOREIGN EXCHANGE OPERATION CODE 1</t>
  </si>
  <si>
    <t xml:space="preserve">BLANK = NOT FOREIGN EXCHANGE OPERATION
D     = FOREIGN EXCHANGE OPERATION
</t>
  </si>
  <si>
    <t>L003-COTYP-MONCC-EUR</t>
  </si>
  <si>
    <t>CODE FOR TYPE OF CURRENT ACCOUNT CURRENCY / EURO</t>
  </si>
  <si>
    <t xml:space="preserve">L003-COMONL-ISO-OPER </t>
  </si>
  <si>
    <t xml:space="preserve">L003-MTOPER-DEV  </t>
  </si>
  <si>
    <t>AMOUNT OF FOREIGN EXCHANGE OPERATION</t>
  </si>
  <si>
    <t>L003-SIMONT-OPER-DEV</t>
  </si>
  <si>
    <t>SIGN OF AMOUNT OF THE FOREIGN EXCHANGE OPERATION</t>
  </si>
  <si>
    <t xml:space="preserve">L003-COEQ </t>
  </si>
  <si>
    <t>EQUIVALENCE CODE</t>
  </si>
  <si>
    <t xml:space="preserve">C = EQUIVALENCE IN RELATION TO CREDIT
D = EQUIVALENCE IN RELATION TO DEBIT
E = EQUIVALENCE IN RELATION TO A GIVEN AMOUNT
</t>
  </si>
  <si>
    <t>L003-COMONL-ISO-CVAL</t>
  </si>
  <si>
    <t>EQUIVALENT VALUE CURRENCY ISO CODE IN CHARACTERS</t>
  </si>
  <si>
    <t xml:space="preserve">L003-MTCVAL  </t>
  </si>
  <si>
    <t>EQUIVALENT VALUE AMOUNT</t>
  </si>
  <si>
    <t xml:space="preserve">L003-SIMONT-CVAL   </t>
  </si>
  <si>
    <t>SIGN OF EQUIVALENT VALUE AMOUNT</t>
  </si>
  <si>
    <t xml:space="preserve">L003-NOCLI-CP    </t>
  </si>
  <si>
    <t>COUNTREPARTY CLIENT NUMBER</t>
  </si>
  <si>
    <t xml:space="preserve">L003-COFTRAN </t>
  </si>
  <si>
    <t>TRANSACTION FEES TYPE CODE</t>
  </si>
  <si>
    <t xml:space="preserve">A = TRANSFERT FEES
</t>
  </si>
  <si>
    <t>L003-MTFTRAN-MON-CC</t>
  </si>
  <si>
    <t>TRANSACTION EXPENSES AMOUNT IN CURR. ACC. CURRENCY</t>
  </si>
  <si>
    <t>Fees ot the transaction.</t>
  </si>
  <si>
    <t>L003-SIMONT-FTRAN-MON-CC</t>
  </si>
  <si>
    <t>SIGN OF TRANSACTION EXPENSES AMOUNT IN CURR. ACC. CURRENCY</t>
  </si>
  <si>
    <t>L003-COCOM-TRAN</t>
  </si>
  <si>
    <t>TRANSACTION FEES CODE</t>
  </si>
  <si>
    <t xml:space="preserve">BLANK = NO FEES
P     = OUR EXPENSES
S     = CHEQUE COLLECTION FEES
V     = VAT
H     = FEES FOR ISSUE OF CHEQUE
</t>
  </si>
  <si>
    <t>L003-MTCOM-TRAN-MON-CC</t>
  </si>
  <si>
    <t>TRANSACTION FEES AMOUNT IN CURR. ACC. CURRENCY</t>
  </si>
  <si>
    <t>Commission amount of the transaction.</t>
  </si>
  <si>
    <t xml:space="preserve">L003-SIMONT-COM-TRAN-MON-CC    </t>
  </si>
  <si>
    <t>SIGN OF TRANSACTION FEES AMOUNT IN CURR. ACC. CURRENCY</t>
  </si>
  <si>
    <t>L003-TELGN-1-TRAN</t>
  </si>
  <si>
    <t>TRANSACTION TEXT LINE 1</t>
  </si>
  <si>
    <t>X(50)</t>
  </si>
  <si>
    <t>Line 1 of advice text.</t>
  </si>
  <si>
    <t xml:space="preserve">L003-TELGN-2-TRAN  </t>
  </si>
  <si>
    <t>TRANSACTION TEXT LINE 2</t>
  </si>
  <si>
    <t>Line 2 of advice text.</t>
  </si>
  <si>
    <t xml:space="preserve">L003-TELGN-3-TRAN  </t>
  </si>
  <si>
    <t>TRANSACTION TEXT LINE 3</t>
  </si>
  <si>
    <t>Line 3 of advice text.</t>
  </si>
  <si>
    <t xml:space="preserve">L003-TELGN-4-TRAN  </t>
  </si>
  <si>
    <t>TRANSACTION TEXT LINE 4</t>
  </si>
  <si>
    <t>Line 4 of advice text.</t>
  </si>
  <si>
    <t xml:space="preserve">L003-TELGN-5-TRAN  </t>
  </si>
  <si>
    <t>TRANSACTION TEXT LINE 5</t>
  </si>
  <si>
    <t>Line 5 of advice text.</t>
  </si>
  <si>
    <t>L003-COMONL-ISO-CC</t>
  </si>
  <si>
    <t>CURRENT ACCOUNT CURRENCY ISO CODE IN CHARACTERS</t>
  </si>
  <si>
    <t xml:space="preserve">L003-COMONL-ISO-RC  </t>
  </si>
  <si>
    <t>L003-CHMON-CC-FS</t>
  </si>
  <si>
    <t xml:space="preserve">L003-SICHGE-MON-CC-FS  </t>
  </si>
  <si>
    <t xml:space="preserve">L003-COCHGE-MON-CC-FS  </t>
  </si>
  <si>
    <t xml:space="preserve">L003-CHMONRC-FS </t>
  </si>
  <si>
    <t xml:space="preserve">L003-SICHGE-MONRC-FS </t>
  </si>
  <si>
    <t xml:space="preserve">L003-COCHGE-MONRC-FS   </t>
  </si>
  <si>
    <t xml:space="preserve">L003-CHMON-CC-MONRC  </t>
  </si>
  <si>
    <t xml:space="preserve">L003-SICHGE-MON-CC-MONRC </t>
  </si>
  <si>
    <t xml:space="preserve">L003-COCHGE-MON-CC-MONRC   </t>
  </si>
  <si>
    <t xml:space="preserve">L003-DSCPTA </t>
  </si>
  <si>
    <t xml:space="preserve">L003-COOPER-ESP-DALI </t>
  </si>
  <si>
    <t>CASH MOVEMENT OPERATION CODE (DATALINK)</t>
  </si>
  <si>
    <t xml:space="preserve">0 = FUND TRANSFER -IN / -OUT
1 = SECURITY AND METAL OPERATION
2 = BANKING EXPENSES (FISCALLY DEDUCTIBLE)
3 = INCOME COLLECTION - INCOME - WITH HOLDING TAX
9 = OTHER OPERATIONS (EX: NON DEDUCTIBLE EXPENSES),
ACCOUNT TO ACCOUNT TRANSFER OF THE SAME CLIENT)
</t>
  </si>
  <si>
    <t xml:space="preserve">L003-COCOND-TVA      </t>
  </si>
  <si>
    <t xml:space="preserve">L003-COOPER-TVA </t>
  </si>
  <si>
    <t xml:space="preserve">L003-COPAYSL-ISO-DOM-CLI-TVA </t>
  </si>
  <si>
    <t xml:space="preserve">L003-TXTVA   </t>
  </si>
  <si>
    <t>L003-SITAUX-TVA</t>
  </si>
  <si>
    <t xml:space="preserve">L003-COGRP-OPER-OP </t>
  </si>
  <si>
    <t xml:space="preserve">L003-TEREF-OPER-OP </t>
  </si>
  <si>
    <t xml:space="preserve">L003-COGRP-OPER-ORG   </t>
  </si>
  <si>
    <t>L003-TEREF-OPER-OP-ORG</t>
  </si>
  <si>
    <t>L003-COSTE-NOUV</t>
  </si>
  <si>
    <t xml:space="preserve">L003-COMONL-ISO-RS          </t>
  </si>
  <si>
    <t>L003-COOPER-MESP</t>
  </si>
  <si>
    <t>CASH MOVEMENT OPERATION CODE</t>
  </si>
  <si>
    <t>L003-COOPER-MESP-ORG</t>
  </si>
  <si>
    <t>L003-COOPER-MESP-TYP</t>
  </si>
  <si>
    <t>CASH MOVEMENT OPERATION TYPE CODE</t>
  </si>
  <si>
    <t>L003-COOPER-MESP-TYP-COMPL</t>
  </si>
  <si>
    <t>CASH MOVEMENT COMPLMENTARY OPERATION TYPE CODE</t>
  </si>
  <si>
    <t>L003-GRCHGE-TRAN-DALI</t>
  </si>
  <si>
    <t>TRANSACTION FOREX RATE GROUP FOR DATA LINK</t>
  </si>
  <si>
    <t>Forex rate between security currency and payment currency, high precision</t>
  </si>
  <si>
    <t>L003-C6TRAN-DALI</t>
  </si>
  <si>
    <t>TRANSACTION FOREX RATE FOR DATA LINK (FLOATING)</t>
  </si>
  <si>
    <t>L003-SICHGE-TRAN-DALI</t>
  </si>
  <si>
    <t>SIGN OF TRANSACTION FOREX RATE FOR DATA LINK</t>
  </si>
  <si>
    <t>L003-EXCHGE-TRAN-DALI</t>
  </si>
  <si>
    <t>EXPONENT OF TRANSACTION FOREX RATE FOR DATA LINK</t>
  </si>
  <si>
    <t>L003-SIEXP-TRAN-DALI</t>
  </si>
  <si>
    <t>SIGN OF EXPONENT OF TRANSACTION FOREX RATE FOR DATA LINK</t>
  </si>
  <si>
    <t>L003-COCHGE-TRAN-DALI</t>
  </si>
  <si>
    <t>TRANSACTION FOREX RATE TYPE CODE FOR DATA LINK</t>
  </si>
  <si>
    <t>L003-OACHGE-TRAN-DALI</t>
  </si>
  <si>
    <t>TRANSACTION FOREX RATE OPERATION CODE FOR DATA LINK</t>
  </si>
  <si>
    <t xml:space="preserve">L003-COCLAS-CLI   </t>
  </si>
  <si>
    <t xml:space="preserve">L003-MTFTRAN-MONOP      </t>
  </si>
  <si>
    <t>TRANSACTION EXPENSES AMOUNT IN TRANSACTION CURRENCY</t>
  </si>
  <si>
    <t>Transaction fees</t>
  </si>
  <si>
    <t>L003-SIMONT-FTRAN-MONOP</t>
  </si>
  <si>
    <t>SIGN OF TRANSACTION EXPENSES AMOUNT IN TRANSACTION CURRRENCY</t>
  </si>
  <si>
    <t xml:space="preserve">L003-MTCOM-TRAN-MONOP </t>
  </si>
  <si>
    <t>TRANSACTION FEES AMOUNT IN TRANSACTION CURRENCY</t>
  </si>
  <si>
    <t>Transaction commission</t>
  </si>
  <si>
    <t xml:space="preserve">L003-SIMONT-COM-TRAN-MONOP </t>
  </si>
  <si>
    <t>SIGN OF TRANSACTION FEES AMOUNT IN TRANSACTION CURRRENCY</t>
  </si>
  <si>
    <t xml:space="preserve">L003-COSWAP-SFI </t>
  </si>
  <si>
    <t>SFI SWAP CODE</t>
  </si>
  <si>
    <t xml:space="preserve">Y = RELATED TO A SWAP
N = NOT RELATED TO A SWAP
INDICATES IF A SPOT FOREX IS RELATED TO A SWAP OPERATION OR NOT (SFI)
</t>
  </si>
  <si>
    <t xml:space="preserve">L003-COORG-ORD-SFI </t>
  </si>
  <si>
    <t>ORDER ORIGINATOR CODE FOR SFI</t>
  </si>
  <si>
    <t xml:space="preserve">M = INITIATED BY A MANAGER
O = OTHER
INDICATES WHO HAS INITIATED THE ORDER (SFI ONLY)
</t>
  </si>
  <si>
    <t xml:space="preserve">L003-NOTEXT-FACTU-SFI  </t>
  </si>
  <si>
    <t>SFI BOOKING TEXT NUMBER</t>
  </si>
  <si>
    <t>L003-NOSEQ-REC</t>
  </si>
  <si>
    <t>L003-NOCNTNR-AVQ</t>
  </si>
  <si>
    <t>Portfolio code.</t>
  </si>
  <si>
    <t xml:space="preserve">L003-DSPERF-AVQ  </t>
  </si>
  <si>
    <t xml:space="preserve">L003-COTYP-ORD-AVQ </t>
  </si>
  <si>
    <t>AVALOQ ORDER TYPE</t>
  </si>
  <si>
    <t>X(35)</t>
  </si>
  <si>
    <t>L003-GRCHGE-TRAN-AVQ</t>
  </si>
  <si>
    <t>TRANSACTION FOREX RATE (AVALOQ FORMAT)</t>
  </si>
  <si>
    <t>X(17)</t>
  </si>
  <si>
    <t>L003-C6TRAN-AVQ</t>
  </si>
  <si>
    <t>TRANSACTION FOREX RATE AVALOQ (FLOATING)</t>
  </si>
  <si>
    <t>L003-SICHGE-TRAN-AVQ</t>
  </si>
  <si>
    <t>SIGN OF TRANSACTION FOREX RATE AVALOQ</t>
  </si>
  <si>
    <t>L003-EXCHGE-TRAN-AVQ</t>
  </si>
  <si>
    <t>EXPONENT OF TRANSACTION FOREX RATE AVALOQ</t>
  </si>
  <si>
    <t>L003-SIEXP-TRAN-AVQ</t>
  </si>
  <si>
    <t>SIGN OF EXPONENT OF TRANSACTION FOREX RATE AVALOQ</t>
  </si>
  <si>
    <t>L003-COCHGE-TRAN-AVQ</t>
  </si>
  <si>
    <t>TRANSACTION FOREX RATE TYPE CODE AVALOQ</t>
  </si>
  <si>
    <t>L003-OACHGE-TRAN-AVQ</t>
  </si>
  <si>
    <t>TRANSACTION FOREX RATE OPERATION CODE AVALOQ</t>
  </si>
  <si>
    <t>L003-CH-FWT</t>
  </si>
  <si>
    <t>SWISS FINAL WITHHOLDING TAX</t>
  </si>
  <si>
    <t>Swiss withholding tax</t>
  </si>
  <si>
    <t>L003-SICH-FWT</t>
  </si>
  <si>
    <t>SIGN OF SWISS FINAL WITHHOLDING TAX</t>
  </si>
  <si>
    <t>L003-OTH-TAX</t>
  </si>
  <si>
    <t>L003-SIOTH-TAX</t>
  </si>
  <si>
    <t>X(79)</t>
  </si>
  <si>
    <t xml:space="preserve">L003-COFIN-REC </t>
  </si>
  <si>
    <t>CODE FIN DE RECORD</t>
  </si>
  <si>
    <t xml:space="preserve">F = FIN DE RECORD
</t>
  </si>
  <si>
    <t>L003 extension. Can be generated on request.</t>
  </si>
  <si>
    <t>L003-NO-ORDER-AVQ</t>
  </si>
  <si>
    <t>L003-CHFACTU-AVQ</t>
  </si>
  <si>
    <t>L003-SICHFACTU-AVQ</t>
  </si>
  <si>
    <t>L003-COCHGE-CHFACTU-AVQ</t>
  </si>
  <si>
    <t>L003-MTNET-MONOP</t>
  </si>
  <si>
    <t>L003-SIMTNET-MONOP</t>
  </si>
  <si>
    <t>L003-MTFTOT-MONOP</t>
  </si>
  <si>
    <t>L003-SIMTFTOT-MONOP</t>
  </si>
  <si>
    <t>L003-CO-META-TYP-AVQ</t>
  </si>
  <si>
    <t>L003-CO-ORDER-TYPE-AVQ</t>
  </si>
  <si>
    <t>L003-ASSET-PUID</t>
  </si>
  <si>
    <t>L003-DEB-CODE-COST</t>
  </si>
  <si>
    <t>COST DEBIT CODE</t>
  </si>
  <si>
    <t>L003-CRED-CODE-COST</t>
  </si>
  <si>
    <t>COST CREDIT CODE</t>
  </si>
  <si>
    <t>L003-TXINT-VAL</t>
  </si>
  <si>
    <t>DFPF/DFPP (open fix, call deposit), DFAP/DFDP (increase, decrease call deposit), DFRF,DFRP (close fix, call deposit)</t>
  </si>
  <si>
    <t>DFIC (interests on fix deposit), DFICRG/DFIDRG (credit and debit interests on call deposits).</t>
  </si>
  <si>
    <t>L004-NOTRAN-CASH</t>
  </si>
  <si>
    <t>L004-CLCC</t>
  </si>
  <si>
    <t>L004-NOCLI</t>
  </si>
  <si>
    <t>L004-CORUB-CC</t>
  </si>
  <si>
    <t>L004-COMONC-CC</t>
  </si>
  <si>
    <t>L004-NOCONTR-CC</t>
  </si>
  <si>
    <t xml:space="preserve">L004-NBEXPL-AVIS  </t>
  </si>
  <si>
    <t>NUMBER OF COPIES OF THE ADVICE</t>
  </si>
  <si>
    <t>9(2)</t>
  </si>
  <si>
    <t>L004-COEXT</t>
  </si>
  <si>
    <t>L004-COGENR-CPTA-TRAN-CASH</t>
  </si>
  <si>
    <t xml:space="preserve">BLANK = NORMAL
C     = CASE OF REVERSAL, ADVICE, BOOK-KEEPING
FOR CLIENT ONLY
</t>
  </si>
  <si>
    <t>L004-COGENR-DFID</t>
  </si>
  <si>
    <t>FIDUCIARY DEPOSIT TYPE CODE</t>
  </si>
  <si>
    <t xml:space="preserve">F = PLACING FIDUCIARY FOR CLIENT
M = PLACING FIDUCIARY FOR PICTET &amp; CIE
P = PLACING FIDUCIARY WITH PICTET &amp; CIE
</t>
  </si>
  <si>
    <t xml:space="preserve">L004-GROPER-DFID </t>
  </si>
  <si>
    <t>FIDUCIARY DEPOSIT OPERATION GROUP</t>
  </si>
  <si>
    <t>L004-COOPER-1-DFID</t>
  </si>
  <si>
    <t>FIDUCIARY DEPOSIT OPERATION CODE 1</t>
  </si>
  <si>
    <t>BLANK = NEITHER RENEWAL FOR FIXED FIDUCIARY DEPOSIT ? N+BLANK = NEW PLACEMENT                 
        NOR VARIATION FOR CALL FIDUCIARY DEPOSIT                                              
A     = INCREASE FOR CALL FIDUCIARY DEPOSIT ? N+A = INCREASE OR NOMINAL                       
D     = DECREASE FOR CALL FIDUCIARY DEPOSIT ? N+D = DEACREASE OF NOMINAL                      
R     = RENEWAL FOR FIXED FIDUCIARY DEPOSIT ? N+R = RENEWAL OF EXISITNG FID. (IDENTICAL TERMS)</t>
  </si>
  <si>
    <t>L004-COOPER-2-DFID</t>
  </si>
  <si>
    <t>FIDUCIARY DEPOSIT OPERATION CODE 2</t>
  </si>
  <si>
    <t>FIDUCIARY DEPOSIT OPERATION CODE 2
E = COLLECTION ? MATURITY/CLOSING
N = NEW ? NEW PLACEMENT</t>
  </si>
  <si>
    <t>L004-GRCC-DFID</t>
  </si>
  <si>
    <t xml:space="preserve">FIDUCIARY DEPOSIT CURRENT ACCOUNT GROUP </t>
  </si>
  <si>
    <t>X(8)</t>
  </si>
  <si>
    <t>See fiduciary deposit contract number.</t>
  </si>
  <si>
    <t>L004-CORUB-CC-DFID</t>
  </si>
  <si>
    <t>FIDUCIARY DEPOSIT CURRENT ACCOUNT TYPE CODE</t>
  </si>
  <si>
    <t>Current account type code for the contract. For details, see "Current account type code.xls"</t>
  </si>
  <si>
    <t>L004-COMONC-CC-DFID</t>
  </si>
  <si>
    <t>FIDUCIARY DEPOSIT CURRENT ACCOUNT CURRENCY CODE IN DIGITS</t>
  </si>
  <si>
    <t>L004-NOCONTR-CC-DFID</t>
  </si>
  <si>
    <t>FIDUCIARY DEPOSIT CURRENT ACCOUNT CONTRACT NUMBER</t>
  </si>
  <si>
    <t>Fiduciary deposit contract number. For more details, see "PicLink Avaloq GB.ppt", chapter 4.</t>
  </si>
  <si>
    <t>L004-COMONL-ISO-DFID</t>
  </si>
  <si>
    <t>FIDUCIARY DEPOSIT CURRENCY ISO CODE IN CHARACTERS</t>
  </si>
  <si>
    <t>ISO currency code of the fiduciary deposit.</t>
  </si>
  <si>
    <t xml:space="preserve">L004-NMRUB-CC-DFID </t>
  </si>
  <si>
    <t>FIDUCIARY DEPOSIT CURRENT ACCOUNT TYPE NAME</t>
  </si>
  <si>
    <t>Fiduciary contract name</t>
  </si>
  <si>
    <t>L004-NBDEC-MON-DFID</t>
  </si>
  <si>
    <t>NUMBER OF DECIMALS OF THE FIDUCIARY DEPOSIT CURRENCY</t>
  </si>
  <si>
    <t xml:space="preserve">L004-TXINT-DFID </t>
  </si>
  <si>
    <t>FIDUCIARY DEPOSIT INTEREST RATE IN PERCENT</t>
  </si>
  <si>
    <t xml:space="preserve">L004-SITAUX-INT-DFID  </t>
  </si>
  <si>
    <t>SIGN OF FIDUCIARY DEPOSIT INTEREST RATE IN PERCENT</t>
  </si>
  <si>
    <t>L004-GRTEXT-TAUX-DFID</t>
  </si>
  <si>
    <t>GROUP OF TEXTS OF THE FIDUCIARY DEPOSIT RATE XX XX/XX</t>
  </si>
  <si>
    <t>L004-TETAUX-ENT-DFID</t>
  </si>
  <si>
    <t>INTEGERS OF FIDUCIARY DEPOSIT RATE TEXT XX</t>
  </si>
  <si>
    <t>L004-TETAUX-FRAC-DFID</t>
  </si>
  <si>
    <t>FRACTIONS OF FIDUCIARY DEPOSIT RATE TEXT XX/XX</t>
  </si>
  <si>
    <t xml:space="preserve">L004-DSJCE  </t>
  </si>
  <si>
    <t>ISSUE DATE (CCYYMMDD)</t>
  </si>
  <si>
    <t>Issue date of the fiduciary deposit.</t>
  </si>
  <si>
    <t>L004-DSECH</t>
  </si>
  <si>
    <t>MATURITY DATE (CCYYMMDD)</t>
  </si>
  <si>
    <t>Maturity date of the fiduciary deposit.</t>
  </si>
  <si>
    <t>L004-COPREA-DFID</t>
  </si>
  <si>
    <t>FIDUCIARY DEPOSIT CALL CODE</t>
  </si>
  <si>
    <t xml:space="preserve">BLANK = DEPOSIT WITHOUT NOTICE
P     = DEPOSIT WITH NOTICE
</t>
  </si>
  <si>
    <t>Code indicating if it is fix deposit (blank) or call deposit ("P").</t>
  </si>
  <si>
    <t xml:space="preserve">L004-CODURE-DFID </t>
  </si>
  <si>
    <t>FIDUCIARY DEPOSIT DURATION CODE</t>
  </si>
  <si>
    <t xml:space="preserve">H = HOURS
J = DAYS
M = MONTHS
</t>
  </si>
  <si>
    <t xml:space="preserve">L004-DUDFID </t>
  </si>
  <si>
    <t>FIDUCIARY DEPOSIT DURATION</t>
  </si>
  <si>
    <t xml:space="preserve">FOR FIXED DEPOSIT: NUMBER OF DURATION
FOR CALL  DEPOSIT: NUMBER OF HOURS / DAYS OF NOTICE
</t>
  </si>
  <si>
    <t>L004-COTYP-MON-DFID-EUR</t>
  </si>
  <si>
    <t>CODE FOR TYPE OF FIDUCIARY DEPOSIT CURRENCY / EURO</t>
  </si>
  <si>
    <t>L004-COTYP-MONCC-EUR</t>
  </si>
  <si>
    <t>L004-COTYP-MONCC-DFID-EUR</t>
  </si>
  <si>
    <t>CODE FOR TYPE OF C/A FIDUCIARY DEPOSIT CURRENCY / EURO</t>
  </si>
  <si>
    <t>L004-COTYP-MONCC-BENEF-EUR</t>
  </si>
  <si>
    <t xml:space="preserve">L004-DSVAL-DFID </t>
  </si>
  <si>
    <t>FIDUCIARY DEPOSIT VALUE / SETTLEMENT DATE (CCYYMMDD)</t>
  </si>
  <si>
    <t xml:space="preserve">L004-MTDFID-ACPTA </t>
  </si>
  <si>
    <t>FIDUCIARY DEPOSIT AMOUNT TO ACCOUNT FOR</t>
  </si>
  <si>
    <t>Amount of the fiduciary deposit, or the increase or decrease of a call deposit.</t>
  </si>
  <si>
    <t xml:space="preserve">L004-SIMONT-DFID-ACPTA </t>
  </si>
  <si>
    <t>SIGN OF FIDUCIARY DEPOSIT AMOUNT TO ACCOUNT FOR</t>
  </si>
  <si>
    <t xml:space="preserve">L004-COCHK-DFID-TRT-EXTE       </t>
  </si>
  <si>
    <t>FIDUCIARY DEPOSIT CHECKING CODE FOR EXTERNAL COMPUTATION</t>
  </si>
  <si>
    <t xml:space="preserve">C = ONLY PRINCIPAL TO ACCOUNT FOR (FIXED AND NOTICE)
I = ONLY INTEREST  TO ACCOUNT FOR (FIXED AND NOTICE)
T = PRINCIPAL + INTEREST TO ACCOUNT FOR (FIXED)
X = INTEREST RATE MODIFICATION (NOTICE) ONLY FOR SFI
</t>
  </si>
  <si>
    <t xml:space="preserve">L004-MTINTB-DFID-CLI     </t>
  </si>
  <si>
    <t>FIDUCIARY DEPOSIT GROSS INTEREST AMOUNT FOR CLIENT</t>
  </si>
  <si>
    <t>Gross interest amount in fiduciary deposit currency.</t>
  </si>
  <si>
    <t>L004-SIMONT-INTB-DFID-CLI</t>
  </si>
  <si>
    <t>SIGN OF FIDUCIARY DEPOSIT GROSS INTEREST AMOUNT FOR CLIENT</t>
  </si>
  <si>
    <t xml:space="preserve">L004-DSINT-PREA-DU </t>
  </si>
  <si>
    <t>NOTICE INTEREST DATE FROM (CCYYMMDD)</t>
  </si>
  <si>
    <t xml:space="preserve">L004-DSINT-PREA-AU </t>
  </si>
  <si>
    <t>NOTICE INTEREST DATE TO (CCYYMMDD)</t>
  </si>
  <si>
    <t xml:space="preserve">L004-COIA-DFID </t>
  </si>
  <si>
    <t>FIDUCIARY DEPOSIT WITHHOLDING TAX CODE</t>
  </si>
  <si>
    <t xml:space="preserve">BLANK = NO   WITHHOLDING TAX
A     = WITH WITHHOLDING TAX
</t>
  </si>
  <si>
    <t xml:space="preserve">L004-TXIA-DFID  </t>
  </si>
  <si>
    <t>FIDUCIARY DEPOSIT WITHHOLDING TAX RATE IN PERCENT</t>
  </si>
  <si>
    <t xml:space="preserve">L004-SITAUX-IA-DFID  </t>
  </si>
  <si>
    <t>SIGN OF FIDUCIARY DEPOSIT WITHHOLDING TAX RATE IN PERCENT</t>
  </si>
  <si>
    <t>L004-MTIA-DFID</t>
  </si>
  <si>
    <t>FIDUCIARY DEPOSIT WITHHOLDING TAX AMOUNT</t>
  </si>
  <si>
    <t>Withholding tax in fiduciary deposit currency.</t>
  </si>
  <si>
    <t xml:space="preserve">L004-SIMONT-IA-DFID </t>
  </si>
  <si>
    <t>SIGN OF FIDUCIARY DEPOSIT WITHHOLDING TAX</t>
  </si>
  <si>
    <t>L004-TXCOM-DFID</t>
  </si>
  <si>
    <t>FIDUCIARY DEPOSIT FEES RATE IN PERCENT</t>
  </si>
  <si>
    <t xml:space="preserve">L004-SITAUX-COM-DFID  </t>
  </si>
  <si>
    <t>SIGN OF FIDUCIARY DEPOSIT FEES RATE IN PERCENT</t>
  </si>
  <si>
    <t>L004-MTCOM-DFID</t>
  </si>
  <si>
    <t>FIDUCIARY DEPOSIT FEES AMOUNT</t>
  </si>
  <si>
    <t xml:space="preserve"> -</t>
  </si>
  <si>
    <t>Commission amount in fiduciary deposit currency. Only on interest, not on capital.</t>
  </si>
  <si>
    <t>L004-SIMONT-COM-DFID</t>
  </si>
  <si>
    <t>SIGN OF FIDUCIARY DEPOSIT FEES AMOUNT</t>
  </si>
  <si>
    <t>L004-COCOM-DFID</t>
  </si>
  <si>
    <t>FIDUCIARY DEPOSIT FEES CODE</t>
  </si>
  <si>
    <t xml:space="preserve">BLANK  = ORDINARY FEES
1      = EMPLOYEE
OTHERS = SEE L004-TXCOM-DFID-ETENDU ELEMENT
</t>
  </si>
  <si>
    <t xml:space="preserve">L004-MTINT-NET-DFID </t>
  </si>
  <si>
    <t>FIDUCIARY DEPOSIT NET INTEREST IN SOURCE CURRENCY</t>
  </si>
  <si>
    <t>Interest net amount in interest payment currency.</t>
  </si>
  <si>
    <t xml:space="preserve">L004-SIMONT-INT-NET-DFID </t>
  </si>
  <si>
    <t>SIGN OF FIDUCIARY DEPOSIT NET INTEREST IN SOURCE CURRENCY</t>
  </si>
  <si>
    <t xml:space="preserve">L004-MTINT-NET-DFID-CR </t>
  </si>
  <si>
    <t>FID.DEP. NET INTEREST TO CREDIT IN CURR. ACC. CURRENCY</t>
  </si>
  <si>
    <t xml:space="preserve">L004-SIMONT-INT-NET-DFID-CR    </t>
  </si>
  <si>
    <t>SIGN OF FID. DEP. NET INTEREST TO CREDIT IN CURR. ACC. CURRENCY</t>
  </si>
  <si>
    <t xml:space="preserve">L004-COCALC-INT </t>
  </si>
  <si>
    <t xml:space="preserve">L004-COMONL-ISO-RC </t>
  </si>
  <si>
    <t>L004-NMRUB-CC-CLI</t>
  </si>
  <si>
    <t>CLIENT'S CURRENT ACCOUNT TYPE NAME</t>
  </si>
  <si>
    <t xml:space="preserve">L004-NBDEC-MON-CLI </t>
  </si>
  <si>
    <t>NUMBER OF DECIMALS OF THE CLIENT CURRENCY</t>
  </si>
  <si>
    <t xml:space="preserve">0 = NO DECIMALS
2 = 2  DECIMALS
ONLY FOR MULTIPLE USE IN THE SAME RECORD
</t>
  </si>
  <si>
    <t xml:space="preserve">L004-MTCLI-ACPTA </t>
  </si>
  <si>
    <t>CLIENT AMOUNT TO ACCOUNT FOR</t>
  </si>
  <si>
    <t xml:space="preserve">L004-SIMONT-CLI-ACPTA  </t>
  </si>
  <si>
    <t>SIGN OF CLIENT AMOUNT TO ACCOUNT FOR</t>
  </si>
  <si>
    <t>L004-CHCLI</t>
  </si>
  <si>
    <t>CLIENT FOREX RATE</t>
  </si>
  <si>
    <t xml:space="preserve">L004-SICHGE-CLI </t>
  </si>
  <si>
    <t>SIGN OF CLIENT FOREX RATE</t>
  </si>
  <si>
    <t xml:space="preserve">L004-COCHGE-CLI-TRT-EXTE </t>
  </si>
  <si>
    <t>CLIENT FOREX RATE CODE FOR EXTERNAL COMPUTATION</t>
  </si>
  <si>
    <t xml:space="preserve">BLANK = UNIT FOREX RATE    TO MULTIPLY
%     = PERCENT FOREX RATE TO MULTIPLY
/     = UNIT FOREX RATE    TO DIVIDE
X     = PERCENT FOREX RATE TO DIVIDE
</t>
  </si>
  <si>
    <t xml:space="preserve">L004-COSWAP  </t>
  </si>
  <si>
    <t>SWAP CODE</t>
  </si>
  <si>
    <t xml:space="preserve">C = ASSURED CAPITAL
T = ASSURED CAPITAL + INTEREST
FOREX RATE ASSURED BY A SWAP
</t>
  </si>
  <si>
    <t xml:space="preserve">L004-CLCC-L10-BENEF  </t>
  </si>
  <si>
    <t>BENEFICIARY CURRENT ACCOUNT SUB-KEY (10 POSITIONS)</t>
  </si>
  <si>
    <t>L004-NOCLI-BENEF</t>
  </si>
  <si>
    <t>L004-CORUB-CC-BENEF</t>
  </si>
  <si>
    <t>Current account type code for the beneficiary. For details, see "Current account type code.xls"</t>
  </si>
  <si>
    <t>L004-COMONC-CC-BENEF</t>
  </si>
  <si>
    <t>L004-NBDEC-MON-BENEF</t>
  </si>
  <si>
    <t>NUMBER OF DECIMALS OF THE BENEFICIARY CURRENCY</t>
  </si>
  <si>
    <t xml:space="preserve">L004-CHINT  </t>
  </si>
  <si>
    <t>INTEREST FOREX RATE</t>
  </si>
  <si>
    <t>L004-SICHGE-INT</t>
  </si>
  <si>
    <t>SIGN OF INTEREST FOREX RATE</t>
  </si>
  <si>
    <t xml:space="preserve">L004-COCHGE-INT-TRT-EXTE </t>
  </si>
  <si>
    <t>INTEREST FOREX RATE CODE FOR EXTERNAL COMPUTATION</t>
  </si>
  <si>
    <t>L004-COMONL-ISO-CC</t>
  </si>
  <si>
    <t>L004-COMONL-ISO-CC-DFID</t>
  </si>
  <si>
    <t>FIDUCIARY DEPOSIT CURR. ACC. CURRENCY ISO CODE IN CHARACTERS</t>
  </si>
  <si>
    <t>L004-COMONL-ISO-CC-BENEF</t>
  </si>
  <si>
    <t>Interest paymant currency (ISO).</t>
  </si>
  <si>
    <t xml:space="preserve">L004-COMONL-ISO-RV  </t>
  </si>
  <si>
    <t xml:space="preserve">L004-CHMON-MVT-FS </t>
  </si>
  <si>
    <t xml:space="preserve">L004-SICHGE-MON-MVT-FS </t>
  </si>
  <si>
    <t xml:space="preserve">L004-COCHGE-MON-MVT-FS    </t>
  </si>
  <si>
    <t xml:space="preserve">L004-CHMON-CC-FS  </t>
  </si>
  <si>
    <t xml:space="preserve">L004-SICHGE-MON-CC-FS  </t>
  </si>
  <si>
    <t xml:space="preserve">L004-COCHGE-MON-CC-FS    </t>
  </si>
  <si>
    <t xml:space="preserve">L004-CHMONRV-FS  </t>
  </si>
  <si>
    <t xml:space="preserve">L004-SICHGE-MONRV-FS </t>
  </si>
  <si>
    <t xml:space="preserve">L004-COCHGE-MONRV-FS  </t>
  </si>
  <si>
    <t xml:space="preserve">L004-CHMONRC-FS   </t>
  </si>
  <si>
    <t xml:space="preserve">L004-SICHGE-MONRC-FS </t>
  </si>
  <si>
    <t xml:space="preserve">L004-COCHGE-MONRC-FS    </t>
  </si>
  <si>
    <t xml:space="preserve">L004-CHMON-CC-MONRC </t>
  </si>
  <si>
    <t xml:space="preserve">L004-SICHGE-MON-CC-MONRC     </t>
  </si>
  <si>
    <t xml:space="preserve">L004-COCHGE-MON-CC-MONRC  </t>
  </si>
  <si>
    <t xml:space="preserve">L004-NOCLI-BQUE-PLAC </t>
  </si>
  <si>
    <t>FIDUCIARY PLACING BANK NUMBER</t>
  </si>
  <si>
    <t xml:space="preserve">L004-DSCPTA  </t>
  </si>
  <si>
    <t>Booking date.</t>
  </si>
  <si>
    <t xml:space="preserve">L004-CHMON-CC-BENEF-FS  </t>
  </si>
  <si>
    <t>FOREX RATE BETWEEN BENEFICIARY CUR.ACC.CUR. AND SWISS FRANCS</t>
  </si>
  <si>
    <t xml:space="preserve">L004-SICHGE-MON-CC-BENEF-FS    </t>
  </si>
  <si>
    <t>SIGN OF FOREX RATE BETWEEN BENEF. CUR.ACC.CUR. AND SWISS FRANCS</t>
  </si>
  <si>
    <t xml:space="preserve">L004-COCHGE-MON-CC-BENEF-FS </t>
  </si>
  <si>
    <t>TYPE CODE OF FOREX RATE BETWEEN BENEF. CUR.ACC.CUR. AND SWISS FR.</t>
  </si>
  <si>
    <t xml:space="preserve">BLANK = UNIT FOREX RATE    TO MULTIPLY
%     = PERCENT FOREX RATE TO MULTIPLY
</t>
  </si>
  <si>
    <t>L004-COPAYSL-ISO-DOM-BQUE-PLAC</t>
  </si>
  <si>
    <t>FIDUCIARY PLACING BANK DOMICILE ISO COUNTRY CODE IN CHARACTERS</t>
  </si>
  <si>
    <t xml:space="preserve">L004-NOREF-PREA-L4    </t>
  </si>
  <si>
    <t>REFERENCE NUMBER FOR NOTICE (PL4)</t>
  </si>
  <si>
    <t xml:space="preserve">L004-TXTVA    </t>
  </si>
  <si>
    <t xml:space="preserve">L004-SITAUX-TVA    </t>
  </si>
  <si>
    <t xml:space="preserve">L004-COPAYSL-ISO-DOM-CLI-TVA         </t>
  </si>
  <si>
    <t xml:space="preserve">L004-COCOND-TVA  </t>
  </si>
  <si>
    <t xml:space="preserve">L004-COOPER-TVA     </t>
  </si>
  <si>
    <t xml:space="preserve">L004-M9TVA-DFID    </t>
  </si>
  <si>
    <t>FIDUCIARY DEPOSIT VAT AMOUNT</t>
  </si>
  <si>
    <t>VAT in fiduciary deposit currency.</t>
  </si>
  <si>
    <t>L004-SIMONT-TVA-DFID</t>
  </si>
  <si>
    <t>SIGN OF FIDUCIARY DEPOSIT VAT AMOUNT</t>
  </si>
  <si>
    <t xml:space="preserve">L004-M9TVA-DFID-FS   </t>
  </si>
  <si>
    <t>FIDUCIARY DEPOSIT VAT AMOUNT IN SWISS FRANCS</t>
  </si>
  <si>
    <t xml:space="preserve">L004-SIMONT-TVA-DFID-FS   </t>
  </si>
  <si>
    <t>SIGN OF FIDUCIARY DEPOSIT VAT AMOUNT IN SWISS FRANCS</t>
  </si>
  <si>
    <t xml:space="preserve">L004-DSJCE-CPTE-TERM </t>
  </si>
  <si>
    <t>YIELD DATE OF THE FIXED DEPOSIT ACCOUNT (CCYYMMDD)</t>
  </si>
  <si>
    <t>L004-FILLER</t>
  </si>
  <si>
    <t>L004-COGRP-OPER-OP</t>
  </si>
  <si>
    <t xml:space="preserve">L004-TEREF-OPER-OP </t>
  </si>
  <si>
    <t xml:space="preserve">L004-COGRP-OPER-ORG </t>
  </si>
  <si>
    <t xml:space="preserve">L004-TEREF-OPER-OP-ORG </t>
  </si>
  <si>
    <t xml:space="preserve">L004-COSTE-NOUV  </t>
  </si>
  <si>
    <t xml:space="preserve">L004-COMONL-ISO-RS </t>
  </si>
  <si>
    <t>L004-COOPER-MESP</t>
  </si>
  <si>
    <t>L004-COOPER-MESP-ORG</t>
  </si>
  <si>
    <t>L004-COOPER-MESP-TYP</t>
  </si>
  <si>
    <t>L004-COOPER-MESP-TYP-COMPL</t>
  </si>
  <si>
    <t>L004-GRCHGE-INT-DALI</t>
  </si>
  <si>
    <t>L004-C6INT-DALI</t>
  </si>
  <si>
    <t xml:space="preserve">L004-SICHGE-INT-DALI </t>
  </si>
  <si>
    <t>L004-EXCHGE-INT-DALI</t>
  </si>
  <si>
    <t>L004-SIEXP-INT-DALI</t>
  </si>
  <si>
    <t>L004-COCHGE-INT-DALI</t>
  </si>
  <si>
    <t>L004-OACHGE-INT-DALI</t>
  </si>
  <si>
    <t>L004-GRCHGE-MONOP-MONCC-DALI</t>
  </si>
  <si>
    <t>Exchange rate between contract currency and payment currency, high precision.</t>
  </si>
  <si>
    <t>L004-C6MONOP-MONCC-DALI</t>
  </si>
  <si>
    <t xml:space="preserve">TRANS. CCY / CURRENT ACCOUNT CCY FOREX RATE GROUP FOR DATA LINK </t>
  </si>
  <si>
    <t>L004-SICHGE-MONOP-MONCC-DALI</t>
  </si>
  <si>
    <t>L004-EXCHGE-MONOP-MONCC-DALI</t>
  </si>
  <si>
    <t xml:space="preserve">L004-SIEXP-MONOP-MONCC-DALI </t>
  </si>
  <si>
    <t>L004-COCHGE-MONOP-MONCC</t>
  </si>
  <si>
    <t>L004-OACHGE-MONOP-MONCC</t>
  </si>
  <si>
    <t>L004-COCLAS-CLI</t>
  </si>
  <si>
    <t>L004-NOORD-OP</t>
  </si>
  <si>
    <t>ORDER NUMBER (SAVE OF DIFFERENTS N.ORDER IN OPERATION DATA BASE)</t>
  </si>
  <si>
    <t>L004-NOCNTNR-AVQ</t>
  </si>
  <si>
    <t>Portfolio identifier.</t>
  </si>
  <si>
    <t xml:space="preserve">L004-DSPERF-AVQ    </t>
  </si>
  <si>
    <t>L004-MTIMP-EUSD-MON-CC</t>
  </si>
  <si>
    <t>AMOUNT OF EUSD TAX IN CURRENT ACCOUNT CURRENCY</t>
  </si>
  <si>
    <t>EUSD tax in fiduciary deposit currency.</t>
  </si>
  <si>
    <t xml:space="preserve">L004-SIMONT-IMP-EUSD-MON-CC </t>
  </si>
  <si>
    <t>L004-NOVAL-ISIN</t>
  </si>
  <si>
    <t>ISIN security identifier of the fiduciary deposit.</t>
  </si>
  <si>
    <t>L004-COPAYSL-ISO-VAL</t>
  </si>
  <si>
    <t>L004-NOVAL-NEN-L9</t>
  </si>
  <si>
    <t>L004-NOCTL-VAL-ISIN</t>
  </si>
  <si>
    <t xml:space="preserve">L004-NOVAL-L6  </t>
  </si>
  <si>
    <t>PICTET SECURITY NUMBER</t>
  </si>
  <si>
    <t xml:space="preserve">L004-NOCONTR-CC-DFID-AVQ </t>
  </si>
  <si>
    <t>AVALOQ CONTRACT NUMBER OF THE FIDUCIARY DEPOSIT</t>
  </si>
  <si>
    <t>L004-NOCNTNR-BENEF-AVQ</t>
  </si>
  <si>
    <t>AVALOQ BENEFICIARY CONTAINER NUMBER</t>
  </si>
  <si>
    <t>L004-MTFTOT-MONOP</t>
  </si>
  <si>
    <t>TOTAL OF ALL FEES IN TRADE CURRENCY (CONTRACT CURRENCY)</t>
  </si>
  <si>
    <t xml:space="preserve">L004-SIMTFTOT-MONOP </t>
  </si>
  <si>
    <t>SIGN OF TOTAL OF ALL FEES IN TRADE CURRENCY (CONTRACT CURRENCY)</t>
  </si>
  <si>
    <t>L004-MTLEVY-TAX-MONOP</t>
  </si>
  <si>
    <t>LEVY TAX IN TRADE CURRENCY</t>
  </si>
  <si>
    <t xml:space="preserve">L004-SILEVY-TAX-MONO </t>
  </si>
  <si>
    <t>SIGN OF LEVY TAX IN TRADE CURRENCY</t>
  </si>
  <si>
    <t>L004-CH-FWT</t>
  </si>
  <si>
    <t>SWISS FINAL WITHOLDING TAX</t>
  </si>
  <si>
    <t>Swiss withholding tax. Only on interests, not on capital.</t>
  </si>
  <si>
    <t>L004-SICH-FWT</t>
  </si>
  <si>
    <t>SIGN OF SWISS FINAL WITHOLDING TAX</t>
  </si>
  <si>
    <t>L004-OTH-TAX</t>
  </si>
  <si>
    <t>Other taxes. Only on interests, not on capital.</t>
  </si>
  <si>
    <t>L004-SIOTH-TAX</t>
  </si>
  <si>
    <t>L004-COFIN-REC</t>
  </si>
  <si>
    <t>L004 extension. Can be generated on request.</t>
  </si>
  <si>
    <t>L004-NO-ORDER-AVQ</t>
  </si>
  <si>
    <t>L004-CHFACTU-AVQ</t>
  </si>
  <si>
    <t>INVOICE FOREX RATE BETWEEN TRADE CURRENCY AND PAYMENT CURRENCY</t>
  </si>
  <si>
    <t>L004-SICHFACTU-AVQ</t>
  </si>
  <si>
    <t>L004-COCHGE-CHFACTU-AVQ</t>
  </si>
  <si>
    <t>L004-MTNET-MONOP</t>
  </si>
  <si>
    <t>L004-SIMTNET-MONOP</t>
  </si>
  <si>
    <t>L004-SIMTFTOT-MONOP</t>
  </si>
  <si>
    <t>L004-CO-META-TYP-AVQ</t>
  </si>
  <si>
    <t>L004-CO-ORDER-TYPE-AVQ</t>
  </si>
  <si>
    <t>L004-ASSET-PUID</t>
  </si>
  <si>
    <t>L004-NOREF-PREA-L20</t>
  </si>
  <si>
    <t>REFERENCE NUMBER FOR NOTICE</t>
  </si>
  <si>
    <t>INIC/INID (credit interests, debit interests) on current account</t>
  </si>
  <si>
    <t>FDDG (custody fees), FDDI (miscellaneous fees), FDHA (administration fees), FDHF (flat rate fees), FDHF (management fees), SPTF (other fees).</t>
  </si>
  <si>
    <t>DTA/DTV (forward open buy/sell), DTLA/DTLV, DTLAC/DTLVC (forward close buy/sell). For more details, see PicLink II general concept V2.3".ppt", chapter 12.</t>
  </si>
  <si>
    <t>L006-CLCC</t>
  </si>
  <si>
    <t>L006-NOCLI</t>
  </si>
  <si>
    <t>L006-CORUB-CC</t>
  </si>
  <si>
    <t>L006-COMONC-CC</t>
  </si>
  <si>
    <t>L006-NOCONTR-CC</t>
  </si>
  <si>
    <t>Forward contract number. For more details, see "PicLink Avaloq GB.ppt", chapter 4.</t>
  </si>
  <si>
    <t xml:space="preserve">L006-DSOPER </t>
  </si>
  <si>
    <t>L006-DSVAL</t>
  </si>
  <si>
    <t xml:space="preserve">L006-M9MVT-ESP   </t>
  </si>
  <si>
    <t>CASH MOVEMENT AMOUNT</t>
  </si>
  <si>
    <t>Amount in movement currency.</t>
  </si>
  <si>
    <t xml:space="preserve">L006-SIMONT-MVT-ESP </t>
  </si>
  <si>
    <t>SIGN CASH MOVEMENT AMOUNT</t>
  </si>
  <si>
    <t>If + credit, if - debit</t>
  </si>
  <si>
    <t>L006-TEMVT-ESP</t>
  </si>
  <si>
    <t>CASH MOVEMENT TEXT</t>
  </si>
  <si>
    <t>Text for advice</t>
  </si>
  <si>
    <t xml:space="preserve">L006-COMONL-ISO-CC </t>
  </si>
  <si>
    <t>Movement currency.</t>
  </si>
  <si>
    <t xml:space="preserve">L006-COOPER-ORG-ESP </t>
  </si>
  <si>
    <t>CASH OPERATION CODE</t>
  </si>
  <si>
    <t xml:space="preserve">BA = BANCOMAT
BE = FOREIGN STOCK EXCHANGE (SUBSCR. / REIMB. OF FUNDS)
CA = CASH DESK
CQ = CHECK
DG = SAFE CUSTODY CHARGE
DI = MISCELLANEOUS
DT = FORWARD EXCHANGE DEAL
FC = FINANCIAL ACCOUNT EXPENSES
FD = PORTFOLIO FEES
FF = TAX VALUATION COST
FS = SAFE FEES
LS = LSV/DTA
IN = INTEREST ON FINANCIAL ACCOUNT
PT = ALLOWANCE ON SECURITY
SA = SALARY
TI = SECURITY EXPENSES
</t>
  </si>
  <si>
    <t xml:space="preserve">L006-COOPER-ESP-DALI </t>
  </si>
  <si>
    <t>Tells whether the movement is performance relevant ("0") or not</t>
  </si>
  <si>
    <t xml:space="preserve">L006-CHMON-CC-FS   </t>
  </si>
  <si>
    <t xml:space="preserve">L006-SICHGE-MON-CC-FS </t>
  </si>
  <si>
    <t xml:space="preserve">L006-COCHGE-MON-CC-FS  </t>
  </si>
  <si>
    <t xml:space="preserve">L006-COMONL-ISO-RC      </t>
  </si>
  <si>
    <t xml:space="preserve">L006-CHMONRC-FS </t>
  </si>
  <si>
    <t xml:space="preserve">L006-SICHGE-MONRC-FS </t>
  </si>
  <si>
    <t xml:space="preserve">L006-COCHGE-MONRC-FS </t>
  </si>
  <si>
    <t xml:space="preserve">L006-TXTVA </t>
  </si>
  <si>
    <t xml:space="preserve">L006-SITAUX-TVA   </t>
  </si>
  <si>
    <t xml:space="preserve">L006-COPAYSL-ISO-DOM-CLI-TVA     </t>
  </si>
  <si>
    <t xml:space="preserve">L006-COCOND-TVA        </t>
  </si>
  <si>
    <t xml:space="preserve">FILLER </t>
  </si>
  <si>
    <t xml:space="preserve">L006-M9TVA-FS   </t>
  </si>
  <si>
    <t>L006-SIMONT-TVA-FS</t>
  </si>
  <si>
    <t xml:space="preserve">L006-M9TVA-MON-CC  </t>
  </si>
  <si>
    <t>VAT tax.</t>
  </si>
  <si>
    <t xml:space="preserve">L006-SIMONT-TVA-MON-CC </t>
  </si>
  <si>
    <t xml:space="preserve">L006-M9IA-MON-CC    </t>
  </si>
  <si>
    <t>WITHHOLDING TAX AMOUNT IN CURR.ACC. CURRENCY</t>
  </si>
  <si>
    <t>Withholding tax.</t>
  </si>
  <si>
    <t xml:space="preserve">L006-SIMONT-IA-MONCC  </t>
  </si>
  <si>
    <t>SIGN OF WITHHOLDING TAX AMOUNT IN CURR.ACC. CURRENCY</t>
  </si>
  <si>
    <t xml:space="preserve">L006-COOPER-MESP   </t>
  </si>
  <si>
    <t>CASH MOVEMENTS OPERATION CODE</t>
  </si>
  <si>
    <t>L006-COOPER-MESP-ORG</t>
  </si>
  <si>
    <t>L006-COOPER-MESP-TYP</t>
  </si>
  <si>
    <t>L006-COOPER-MESP-TYP-COMPL</t>
  </si>
  <si>
    <t xml:space="preserve">L006-COEXT  </t>
  </si>
  <si>
    <t xml:space="preserve">L006-COGRP-OPER-OP </t>
  </si>
  <si>
    <t xml:space="preserve">L006-TEREF-OPER-OP  </t>
  </si>
  <si>
    <t>L006-COGRP-OPER-ORG</t>
  </si>
  <si>
    <t xml:space="preserve">L006-TEREF-OPER-OP-ORG    </t>
  </si>
  <si>
    <t xml:space="preserve">L006-COSERV  </t>
  </si>
  <si>
    <t xml:space="preserve">L006-DSCRIT-CHGE </t>
  </si>
  <si>
    <t>CRITERIA DATE FOR CHANGE (CCYYMMDD)</t>
  </si>
  <si>
    <t xml:space="preserve">L006-DSCPTA     </t>
  </si>
  <si>
    <t>Booking date. See "Remark" tab for details.</t>
  </si>
  <si>
    <t xml:space="preserve">L006-COTYP-OPER     </t>
  </si>
  <si>
    <t>OPERATION TYPE CODE</t>
  </si>
  <si>
    <t>X(01)</t>
  </si>
  <si>
    <t xml:space="preserve">L006-COSTE-NOUV  </t>
  </si>
  <si>
    <t xml:space="preserve">L006-COMONL-ISO-RS </t>
  </si>
  <si>
    <t xml:space="preserve">L006-NOOPER-LIE-CONTR-TERM </t>
  </si>
  <si>
    <t>LINKED TRANSACTION NUMBER FOR FORWARD CONTRACTS</t>
  </si>
  <si>
    <t>9(09)</t>
  </si>
  <si>
    <t xml:space="preserve">L006-COMONL-ISO-MON-DEST   </t>
  </si>
  <si>
    <t>ISO CURRENCY CODE IN CHARACTERS OF DESTINATION CURRENCY</t>
  </si>
  <si>
    <t>L006-GRCHGE-MONOP-MONCC-DALI</t>
  </si>
  <si>
    <t xml:space="preserve">L006-C6MONOP-MONCC-DALI </t>
  </si>
  <si>
    <t>TRANS. CCY / CURRENT ACCOUNT CCY FOREX RATE FOR DATA LINK</t>
  </si>
  <si>
    <t xml:space="preserve">L006-SICHGE-MONOP-MONCC-DALI </t>
  </si>
  <si>
    <t>L006-EXCHGE-MONOP-MONCC-DALI</t>
  </si>
  <si>
    <t>EXPONENT TRANS. CCY / CURR. ACC. CCY FOREX RATE FOR DATA LINK</t>
  </si>
  <si>
    <t>L006-SIEXP-MONOP-MONCC-DALI</t>
  </si>
  <si>
    <t xml:space="preserve">L006-COCHGE-MONOP-MONCC </t>
  </si>
  <si>
    <t xml:space="preserve">L006-OACHGE-MONOP-MONCC </t>
  </si>
  <si>
    <t>L006-COCLAS-CLI</t>
  </si>
  <si>
    <t xml:space="preserve">L006-NOCNTNR-AVQ </t>
  </si>
  <si>
    <t xml:space="preserve">L006-DSPERF-AVQ  </t>
  </si>
  <si>
    <t>L006-MTIMP-EUSD-MON-CC</t>
  </si>
  <si>
    <t>EUSD tax amount</t>
  </si>
  <si>
    <t xml:space="preserve">L006-SIMONT-IMP-EUSD-MON-CC </t>
  </si>
  <si>
    <t xml:space="preserve">L006-COTYP-ORD-AVQ  </t>
  </si>
  <si>
    <t>AVALOQ ORDER TYPE CODE</t>
  </si>
  <si>
    <t xml:space="preserve">L006-MTFTRAN-MON-CC  </t>
  </si>
  <si>
    <t>9(12)V9(2)</t>
  </si>
  <si>
    <t>Transfer fees.</t>
  </si>
  <si>
    <t xml:space="preserve">L006-SIMONT-FTRANS-MON-CC </t>
  </si>
  <si>
    <t xml:space="preserve">L006-NOVAL-ISIN  </t>
  </si>
  <si>
    <t>Unique contract identifier. Is also found in the L100 position file (record L122).</t>
  </si>
  <si>
    <t>L006-COPAYSL-ISO-VAL</t>
  </si>
  <si>
    <t>L006-NOVAL-NEN-L9</t>
  </si>
  <si>
    <t>L006-NOCTL-VAL-ISIN</t>
  </si>
  <si>
    <t>L006-COFIN-REC</t>
  </si>
  <si>
    <t>L006 extension. Can be generated on request.</t>
  </si>
  <si>
    <t>L006-NO-ORDER-AVQ</t>
  </si>
  <si>
    <t>L006-CHFACTU-AVQ</t>
  </si>
  <si>
    <t>L006-SICHFACTU-AVQ</t>
  </si>
  <si>
    <t>L006-COCHGE-CHFACTU-AVQ</t>
  </si>
  <si>
    <t xml:space="preserve">BLANK = UNIT    FOREX RATE TO MULTIPLY (FX EXPRESSED IN UNITS)
%     = PERCENT FOREX RATE TO MULTIPLY (FX EXPRESSED IN %)
</t>
  </si>
  <si>
    <t>L006-MTNET-MONOP</t>
  </si>
  <si>
    <t>L006-SIMTNET-MONOP</t>
  </si>
  <si>
    <t>L006-MTFTOT-MONOP</t>
  </si>
  <si>
    <t>L006-SIMTFTOT-MONOP</t>
  </si>
  <si>
    <t>L006-QTFACTU-D7</t>
  </si>
  <si>
    <t>9(10)V9(7)</t>
  </si>
  <si>
    <t>L006-SIQTFACTU-D7</t>
  </si>
  <si>
    <t>L006-CUTIT</t>
  </si>
  <si>
    <t>SECURITY PRICE</t>
  </si>
  <si>
    <t>L006-SICUTIT</t>
  </si>
  <si>
    <t>SIGN SECURITY PRICE</t>
  </si>
  <si>
    <t>L006-CO-META-TYP-AVQ</t>
  </si>
  <si>
    <t>L006-CO-ORDER-TYPE-AVQ</t>
  </si>
  <si>
    <t>L006-ASSET-PUID</t>
  </si>
  <si>
    <t>L006-DEB-CODE-COST</t>
  </si>
  <si>
    <t>L006-CRED-CODE-COST</t>
  </si>
  <si>
    <t>L006-CH-FWT</t>
  </si>
  <si>
    <t>L006-SICH-FWT</t>
  </si>
  <si>
    <t>L006-OTH-TAX</t>
  </si>
  <si>
    <t>L006-SIOTH-TAX</t>
  </si>
  <si>
    <t>Useful field description</t>
  </si>
  <si>
    <t>L100-NOCLI-DOS</t>
  </si>
  <si>
    <t>PORTFOLIO CLIENT NUMBER</t>
  </si>
  <si>
    <t>Old portfolio number. This field is only used for determining if you reached the end of a porfolio and are on a new portfolio. In this case, you have to read the new portfolio number (see below) from the L100.</t>
  </si>
  <si>
    <t>L100-COCONS</t>
  </si>
  <si>
    <t>CONSOLIDATION CODE</t>
  </si>
  <si>
    <t xml:space="preserve">0 = NOT CONSOLIDATED, NOT TO BE CONSOLIDATED
1 = CONSOLIDATED, TO BE CONSOLIDATED
</t>
  </si>
  <si>
    <t xml:space="preserve">L100-COID-REC-EST-DALI </t>
  </si>
  <si>
    <t>IDENTIFICATION CODE OF DATALINK VALUATION RECORD</t>
  </si>
  <si>
    <t xml:space="preserve">L1A0 = INFORMATIONS RELATED TO PORTFOLIO HEADER
L100 = INFORMATIONS RELATED TO A PORTFOLIO
L101 = CONSOLIDATION INFORMATIONS
L110 = INFORMATIONS RELATED TO PORTFOLIO TOTALS
L111 = INFORMATIONS RELATED TO SUB-TOTALS BY CLASSIFICATION CODE
L120 = INFORMATIONS RELATED TO A CURRENT ACCOUNT
L121 = INFORMATIONS RELATED TO A FIDUCIARY DEPOSIT CONTRACT
L122 = INFORMATIONS RELATED TO A FORWARD CURRENCIES CONTRACT
L126 = INFORMATIONS RELATED TO A SECURITY POSITION
L127 = INFORMATIONS RELATED TO SECURITY POSITIONS BY DEPOSITORY
L128 = INFORMATIONS RELATED TO A SECURITY POSITION (COMPLEMENTARY)
L129 = INFORMATIONS RELATED TO A SECURITY POSITION (COMPLEMENTARY 2)
L130 = INFORMATIONS RELATED TO CURRENCIES BREAKDOWN AND
PORTFOLIO STRUCTURE
L131 = INFORMATIONS RELATED TO CHANGES IN PORTFOLIO
L132 = INFORMATIONS RELATED TO EXCHANGE RATE MOVEMENTS
L133 = INFORMATIONS RELATED TO FIXED PART BREAKDOWN
L134 = INFORMATIONS RELATED TO GLOBAL PERFORMANCE (PART 1)
L135 = INFORMATIONS RELATED TO GLOBAL PERFORMANCE (PART 2 &amp; 3)
L136 = INFORMATIONS RELATED TO GLOBAL PERFORMANCE (PART 3)
L141 = INFORMATIONS RELATED TO ELEMENT TABLES
L150 = INFORMATIONS RELATED TO SECURITY AND FID. TRANSACTIONS
L151 = SUMMARY OF SECURITY AND FID. TRANSACTIONS
L152 = SUMMARY OF GAINS/LOSSES ON SECURITY AND FID. TRANS.
L153 = INFORMATIONS RELATED TO FORWARD FOREX TRANSACTIONS
L154 = INFORMATIONS RELATED TO CASH TRANSACTIONS
L155 = SUMMARY OF CASH DEPOSIT AND WITHDRAWAL TRANSACTIONS
L156 = INFORMATIONS RELATED TO SEC. AND FID. INCOME TRANS.
L157 = INFORMATIONS RELATED TO DIVERSE INCOME TRANSACTIONS
L158 = SUMMARY OF INCOME TRANSACTIONS
L159 = INFORMATIONS RELATED TO OPERATIONS CODES
L199 = INFORMATIONS RELATED TO PORTFOLIO END TRANSMISSION CONTROL
</t>
  </si>
  <si>
    <t>As the file has multiple record structures in it, this allows to know which is the record structure of the line.</t>
  </si>
  <si>
    <t>L100-NOSEQ-REC-EST-DALI</t>
  </si>
  <si>
    <t>SEQUENCE NUMBER OF DATALINK VALUATION RECORDS</t>
  </si>
  <si>
    <t xml:space="preserve">L100-DSCPTA-DERN  </t>
  </si>
  <si>
    <t>VALUATION DATE</t>
  </si>
  <si>
    <t>Valuation date</t>
  </si>
  <si>
    <t>L100-DSCOURS</t>
  </si>
  <si>
    <t xml:space="preserve">L100-COMONL-ISO-EST    </t>
  </si>
  <si>
    <t>VALUATION CURRENCY ISO CODE IN CHARACTERS</t>
  </si>
  <si>
    <t>Valuation currency</t>
  </si>
  <si>
    <t xml:space="preserve">L100-CHMONES-FS </t>
  </si>
  <si>
    <t>FOREX RATE BETWEEN VALUATION CURRENCY AND SWISS FRANCS</t>
  </si>
  <si>
    <t xml:space="preserve">L100-SICHGE-MONES-FS   </t>
  </si>
  <si>
    <t>SIGN OF FOREX RATE BETWEEN VALUATION CURRENCY AND SWISS FRANCS</t>
  </si>
  <si>
    <t>L100-COCHGE-MONES-FS</t>
  </si>
  <si>
    <t>TYPE CODE OF FOREX RATE BETWEEN VALUATION CURRENCY AND SWISS FR.</t>
  </si>
  <si>
    <t xml:space="preserve">L100-COLANG </t>
  </si>
  <si>
    <t>LANGUAGE CODE</t>
  </si>
  <si>
    <t>L100-COSPEC-MONT</t>
  </si>
  <si>
    <t>SPECIFICATION AMOUNT CODE</t>
  </si>
  <si>
    <t xml:space="preserve">1 = QUOTED PER UNITS
2 = QUOTED PER HUNDREDS
3 = QUOTED PER THOUSANDS
6 = QUOTED PER MILLIONS
</t>
  </si>
  <si>
    <t xml:space="preserve">L100-COMONL-ISO-RC </t>
  </si>
  <si>
    <t>L100-CHMONRC-MONES</t>
  </si>
  <si>
    <t>FOREX RATE BETWEEN CLIENT REFERENCE AND VALUATION CURRENCY</t>
  </si>
  <si>
    <t>L100-SICHGE-MONRC-MONES</t>
  </si>
  <si>
    <t>SIGN OF FOREX RATE BETWEEN CLIENT REF. AND VALUATION CURRENCY</t>
  </si>
  <si>
    <t>L100-COCHGE-MONRC-MONES</t>
  </si>
  <si>
    <t>TYPE CODE OF FOREX RATE BETWEEN CLIENT REF. AND VALUATION CURR.</t>
  </si>
  <si>
    <t xml:space="preserve">L100-COEPU-CLI </t>
  </si>
  <si>
    <t>CLIENT EXPIRED CODE</t>
  </si>
  <si>
    <t xml:space="preserve">BLANK = IN ACTIVITY
*     = EXPIRED
</t>
  </si>
  <si>
    <t>L100-COGER</t>
  </si>
  <si>
    <t>FUND MANAGER CODE</t>
  </si>
  <si>
    <t xml:space="preserve">L100-COSGER </t>
  </si>
  <si>
    <t>FUND MANAGER SUB-CODE</t>
  </si>
  <si>
    <t xml:space="preserve">DEFINED BY EACH FUND MANAGER
A FUND MANAGER SUB-CODE INCLUDES A CERTAIN NUMBER OF CLIENTS
OF THE MAIN MANAGER
</t>
  </si>
  <si>
    <t xml:space="preserve">L100-COGER-EXTE  </t>
  </si>
  <si>
    <t>EXTERNAL ADMINISTRATOR CODE</t>
  </si>
  <si>
    <t xml:space="preserve">BLANK = CLIENT MANAGED BY PICTET
X     = CLIENT MANAGED BY AN EXTERNAL ADMINISTRATOR
</t>
  </si>
  <si>
    <t xml:space="preserve">L100-COPROC </t>
  </si>
  <si>
    <t>PROCURATION CODE</t>
  </si>
  <si>
    <t xml:space="preserve">S     = WITHOUT PROCURATION
A     = TOTAL PROCURATION
B     = REGARDED AS A
F     = PICTET FUNDS ONLY
</t>
  </si>
  <si>
    <t xml:space="preserve">L100-COREF-TIT </t>
  </si>
  <si>
    <t>SECURITY REFERENCE CODE</t>
  </si>
  <si>
    <t xml:space="preserve">BLANK = WITHOUT REFERENCE
R     = TO RECEIVE
L     = TO DELIVER
THERE ARE PENDING TRADES (RECEIPT OR DELIVERY) FOR THISPORTFOLIO
</t>
  </si>
  <si>
    <t xml:space="preserve">L100-CORUB-DOS </t>
  </si>
  <si>
    <t>L100-NOCLI-BENEF-CR-CPS</t>
  </si>
  <si>
    <t>BENEFICIARY CLIENT NUMBER FOR COUPON CREDIT</t>
  </si>
  <si>
    <t>L100-COMAND-FID</t>
  </si>
  <si>
    <t>FIDUCIARY MANDAT CODE</t>
  </si>
  <si>
    <t xml:space="preserve">A = MANDAT BY A/B PROCURATION
M = FIDUCIARY DEPOSITS SPECIFIC MANDAT
N = WITHOUT MANDAT
R = MANDAT REFUSED
S = MANDAT TO SIGN
</t>
  </si>
  <si>
    <t>L100-COCAUT</t>
  </si>
  <si>
    <t>GUARANTEE CODE</t>
  </si>
  <si>
    <t>L100-COAUT-FONDS-PLAC-SPEC</t>
  </si>
  <si>
    <t>AUTHORIZATION CODE FOR SPECIAL INVESTMENT FUNDS</t>
  </si>
  <si>
    <t xml:space="preserve">L100-COPROC-TOFF    </t>
  </si>
  <si>
    <t>TOFF PROCURATION CODE</t>
  </si>
  <si>
    <t xml:space="preserve">BLANK = WITHOUT TOFF PROCURATION
D     = DETERMINED TOFF PROCURATION
I     = UNLIMITED  TOFF PROCURATION
</t>
  </si>
  <si>
    <t xml:space="preserve">L100-COPAYSL-ISO-NAT    </t>
  </si>
  <si>
    <t>NATIONALITY ISO COUNTRY CODE IN CHARACTERS</t>
  </si>
  <si>
    <t>L100-COPAYSL-ISO-DOM</t>
  </si>
  <si>
    <t>DOMICILE ISO COUNTRY CODE IN CHARACTERS</t>
  </si>
  <si>
    <t xml:space="preserve">L100-COGRP-ECO-CLI </t>
  </si>
  <si>
    <t>CLIENT ECONOMIC GROUP CODE</t>
  </si>
  <si>
    <t xml:space="preserve">L100-CODOS-CC-ORDIN </t>
  </si>
  <si>
    <t>PORTFOLIO CODE FOR ORDINARY CURRENT ACCOUNTS</t>
  </si>
  <si>
    <t xml:space="preserve">0 = PORTFOLIO WITHOUT ANY ORDINARY CURRENT ACCOUNT OPEN
1 = PORTFOLIO WITH ORDINARY CURRENT ACCOUNTS OPEN BUT INACTIVES
(BALANCE AT ZERO)
2 = PORTFOLIO WITH ORDINARY CURRENT ACCOUNTS OPEN AND ACTIVES
(BALANCE DIFFERENT FROM ZERO)
</t>
  </si>
  <si>
    <t xml:space="preserve">L100-COGENR-BLO-CLI </t>
  </si>
  <si>
    <t>PEGGING CLIENT TYPE CODE</t>
  </si>
  <si>
    <t>L100-CONANT</t>
  </si>
  <si>
    <t>CLIENT PLEDGE CODE</t>
  </si>
  <si>
    <t>L100-COCTL-CLI</t>
  </si>
  <si>
    <t>CONTROL NUMBER OF THE CLIENT NUMBER (CHECK DIGIT)</t>
  </si>
  <si>
    <t xml:space="preserve">L100-COPOUV-ASSE-GEN   </t>
  </si>
  <si>
    <t>GENERAL MEETING OF SHAREHOLDERS APPEARED POWER CODE</t>
  </si>
  <si>
    <t>L100-COTRT-LGN-DET-EST</t>
  </si>
  <si>
    <t>PROCESSING CODE FOR VALUATION DETAIL LINE</t>
  </si>
  <si>
    <t xml:space="preserve">0 = WITHOUT DETAIL LINE
1 = WITH    DETAIL LINE
</t>
  </si>
  <si>
    <t>L100-COID-DEM-DOC-EST</t>
  </si>
  <si>
    <t>VALUATION DOCUMENT: REQUEST ORIGINATOR ID CODE</t>
  </si>
  <si>
    <t xml:space="preserve">1 = NO USE
2 = CLIENT
3 = OFFSHORE USER
4 = PORTFOLIO MANAGER
5 = DEPARTMENT
</t>
  </si>
  <si>
    <t>L100-NODEM-DOC-EST</t>
  </si>
  <si>
    <t>VALUATION DOCUMENT: REQUEST ORIGINATOR NUMBER</t>
  </si>
  <si>
    <t xml:space="preserve">COID-DEM-DOC-EST = 2 ==&gt; CLIENT NUMBER
COID-DEM-DOC-EST = 3 ==&gt; OFFSHORE USER NUMBER
COID-DEM-DOC-EST = 4 ==&gt; PORTFOLIO MANAGER NUMBER
COID-DEM-DOC-EST = 5 ==&gt; DEPARTMENT NUMBER
</t>
  </si>
  <si>
    <t xml:space="preserve">L100-CODOS-CC-CONTR-ACTI </t>
  </si>
  <si>
    <t>CODE FOR PORTFOLIO WITH ACTIVES CURRENT ACCOUNTS WITH CONTRACT</t>
  </si>
  <si>
    <t xml:space="preserve">0 = NO
1 = YES (THE PORTFOLIO HAS AT LEAST ONE CURRENT ACCOUNT WITH
CONTRACT NUMBER HAVING A NON ZERO BALANCE)
</t>
  </si>
  <si>
    <t xml:space="preserve">L100-CODOS-POS-TIT-DEP-ACTI </t>
  </si>
  <si>
    <t>CODE FOR PORTFOLIO WITH ACTIVES SECURITY POSITIONS PER DEPOSIT.</t>
  </si>
  <si>
    <t xml:space="preserve">0 = NON
1 = YES (THE PORTFOLIO HAS AT LEAST ONE SECURITY POSITION
PER DEPOSITORY HAVING A NON ZERO BALANCE)
</t>
  </si>
  <si>
    <t xml:space="preserve">L100-CHEUR-FS-ANC  </t>
  </si>
  <si>
    <t>EXCHANGE RATE BETWEEN EURO AND CHF (OLD FORMAT)</t>
  </si>
  <si>
    <t xml:space="preserve">L100-SICHGE-EUR-FS-ANC </t>
  </si>
  <si>
    <t>SIGN OF EXCHANGE RATE BETWEEN EURO CHF IN OLD FORMAT</t>
  </si>
  <si>
    <t>L100-COCHGE-EUR-FS-ANC</t>
  </si>
  <si>
    <t>EXCHANGE RATE CODE TYPE BETWEEN EURO AND CHF (OLD FORMAT)</t>
  </si>
  <si>
    <t>L100-CHEUR-MONRC-MONES</t>
  </si>
  <si>
    <t>EXCHANGE RATE BETWEEN EURO AND CUS. REF. CURR. / VAL. CURR.</t>
  </si>
  <si>
    <t xml:space="preserve">L100-SICHGE-EUR-MONRC-MONES </t>
  </si>
  <si>
    <t>SIGN OF EXCH. RATE BETWEEN EURO AND CUS. REF. CURR./VAL. CURR.</t>
  </si>
  <si>
    <t>L100-COCHGE-EUR-MONRC-MONES</t>
  </si>
  <si>
    <t>EXCH.RATE CODE TYPE BETWEEN EURO AND CUS. REF. CURR./VAL. CURR.</t>
  </si>
  <si>
    <t xml:space="preserve">L100-COTYP-MONES-EUR </t>
  </si>
  <si>
    <t>CODE FOR TYPE OF VALUATION CURRENCY / EURO</t>
  </si>
  <si>
    <t xml:space="preserve">L100-COTYP-MONRC-EUR  </t>
  </si>
  <si>
    <t>L100-NMUSER-DIST</t>
  </si>
  <si>
    <t>USER NAME FOR DISTRIBUTION</t>
  </si>
  <si>
    <t>L100-CONUM-APPL</t>
  </si>
  <si>
    <t>APPLICATION NUMBERING CODE</t>
  </si>
  <si>
    <t xml:space="preserve">L100-COSTE-NOUV  </t>
  </si>
  <si>
    <t xml:space="preserve">L100-COMONL-ISO-RS </t>
  </si>
  <si>
    <t>L100-COSTE-NPCO</t>
  </si>
  <si>
    <t>NON PICTET COMPANY CODE</t>
  </si>
  <si>
    <t xml:space="preserve">L100-COCLAS-CLI </t>
  </si>
  <si>
    <t xml:space="preserve">L100-NOCNTNR-AVQ-L12 </t>
  </si>
  <si>
    <t>AVALOQ CONTAINER NUMBER LENGTH 12</t>
  </si>
  <si>
    <t xml:space="preserve">L100-COFIN-REC </t>
  </si>
  <si>
    <t>L101-NOCLI-DOS</t>
  </si>
  <si>
    <t>PORTFOLIO CLIENT NUMBER (CONSOLIDATED NUMBER)</t>
  </si>
  <si>
    <t>L101-COCONS</t>
  </si>
  <si>
    <t xml:space="preserve">L101-COID-REC-EST-DALI </t>
  </si>
  <si>
    <t xml:space="preserve">L101-NOSEQ-REC-EST-DALI </t>
  </si>
  <si>
    <t>L101-NOCLI-DET-1</t>
  </si>
  <si>
    <t>CONSOLIDATED PORFOLIO CODE 1</t>
  </si>
  <si>
    <t>L101-COCTL-CLI-1</t>
  </si>
  <si>
    <t>CONTROL NUMBER OF CONSOLIDATED PORTFOLIO CODE 1</t>
  </si>
  <si>
    <t>L101-COEPU-CLI-1</t>
  </si>
  <si>
    <t>PORFOLIO EXPIRED CODE 1</t>
  </si>
  <si>
    <t xml:space="preserve">BLANK = IN ACTIVITY 
*     = EXPIRED     </t>
  </si>
  <si>
    <t>L101-COEVO-DOS-1</t>
  </si>
  <si>
    <t>CHANGE IN PORTFOLIO CODE 1</t>
  </si>
  <si>
    <t xml:space="preserve">N = PORTFOLIO WITHOUT MANAGEMENT OF CHANGE IN PORTFOLIO
O = PORTFOLIO WITH MANAGEMENT OF CHANGE IN PORTFOLIO   </t>
  </si>
  <si>
    <t>L101-COMONL-ISO-RC-1</t>
  </si>
  <si>
    <t>PORTFOLIO REFERENCE CURRENCY 1</t>
  </si>
  <si>
    <t>L101-NOCLI-DET-2</t>
  </si>
  <si>
    <t>CONSOLIDATED PORFOLIO CODE 2</t>
  </si>
  <si>
    <t>L101-COCTL-CLI-2</t>
  </si>
  <si>
    <t>CONTROL NUMBER OF CONSOLIDATED PORTFOLIO CODE 2</t>
  </si>
  <si>
    <t>L101-COEPU-CLI-2</t>
  </si>
  <si>
    <t>PORFOLIO EXPIRED CODE 2</t>
  </si>
  <si>
    <t>L101-COEVO-DOS-2</t>
  </si>
  <si>
    <t>CHANGE IN PORTFOLIO CODE 2</t>
  </si>
  <si>
    <t>L101-COMONL-ISO-RC-2</t>
  </si>
  <si>
    <t>PORTFOLIO REFERENCE CURRENCY 2</t>
  </si>
  <si>
    <t>L101-NOCLI-DET-3</t>
  </si>
  <si>
    <t>CONSOLIDATED PORFOLIO CODE 3</t>
  </si>
  <si>
    <t>L101-COCTL-CLI-3</t>
  </si>
  <si>
    <t>CONTROL NUMBER OF CONSOLIDATED PORTFOLIO CODE 3</t>
  </si>
  <si>
    <t>L101-COEPU-CLI-3</t>
  </si>
  <si>
    <t>PORFOLIO EXPIRED CODE 3</t>
  </si>
  <si>
    <t>L101-COEVO-DOS-3</t>
  </si>
  <si>
    <t>CHANGE IN PORTFOLIO CODE 3</t>
  </si>
  <si>
    <t>L101-COMONL-ISO-RC-3</t>
  </si>
  <si>
    <t>PORTFOLIO REFERENCE CURRENCY 3</t>
  </si>
  <si>
    <t>L101-NOCLI-DET-4</t>
  </si>
  <si>
    <t>CONSOLIDATED PORFOLIO CODE 4</t>
  </si>
  <si>
    <t>L101-COCTL-CLI-4</t>
  </si>
  <si>
    <t>CONTROL NUMBER OF CONSOLIDATED PORTFOLIO CODE 4</t>
  </si>
  <si>
    <t>L101-COEPU-CLI-4</t>
  </si>
  <si>
    <t>PORFOLIO EXPIRED CODE 4</t>
  </si>
  <si>
    <t>L101-COEVO-DOS-4</t>
  </si>
  <si>
    <t>CHANGE IN PORTFOLIO CODE 4</t>
  </si>
  <si>
    <t>L101-COMONL-ISO-RC-4</t>
  </si>
  <si>
    <t>PORTFOLIO REFERENCE CURRENCY 4</t>
  </si>
  <si>
    <t>L101-NOCLI-DET-5</t>
  </si>
  <si>
    <t>CONSOLIDATED PORFOLIO CODE 5</t>
  </si>
  <si>
    <t>L101-COCTL-CLI-5</t>
  </si>
  <si>
    <t>CONTROL NUMBER OF CONSOLIDATED PORTFOLIO CODE 5</t>
  </si>
  <si>
    <t>L101-COEPU-CLI-5</t>
  </si>
  <si>
    <t>PORFOLIO EXPIRED CODE 5</t>
  </si>
  <si>
    <t>L101-COEVO-DOS-5</t>
  </si>
  <si>
    <t>CHANGE IN PORTFOLIO CODE 5</t>
  </si>
  <si>
    <t>L101-COMONL-ISO-RC-5</t>
  </si>
  <si>
    <t>PORTFOLIO REFERENCE CURRENCY 5</t>
  </si>
  <si>
    <t>L101-NOCLI-DET-6</t>
  </si>
  <si>
    <t>CONSOLIDATED PORFOLIO CODE 6</t>
  </si>
  <si>
    <t>L101-COCTL-CLI-6</t>
  </si>
  <si>
    <t>CONTROL NUMBER OF CONSOLIDATED PORTFOLIO CODE 6</t>
  </si>
  <si>
    <t>L101-COEPU-CLI-6</t>
  </si>
  <si>
    <t>PORFOLIO EXPIRED CODE 6</t>
  </si>
  <si>
    <t>L101-COEVO-DOS-6</t>
  </si>
  <si>
    <t>CHANGE IN PORTFOLIO CODE 6</t>
  </si>
  <si>
    <t>L101-COMONL-ISO-RC-6</t>
  </si>
  <si>
    <t>PORTFOLIO REFERENCE CURRENCY 6</t>
  </si>
  <si>
    <t>L101-NOCLI-DET-7</t>
  </si>
  <si>
    <t>CONSOLIDATED PORFOLIO CODE 7</t>
  </si>
  <si>
    <t>L101-COCTL-CLI-7</t>
  </si>
  <si>
    <t>CONTROL NUMBER OF CONSOLIDATED PORTFOLIO CODE 7</t>
  </si>
  <si>
    <t>L101-COEPU-CLI-7</t>
  </si>
  <si>
    <t>PORFOLIO EXPIRED CODE 7</t>
  </si>
  <si>
    <t>L101-COEVO-DOS-7</t>
  </si>
  <si>
    <t>CHANGE IN PORTFOLIO CODE 7</t>
  </si>
  <si>
    <t>L101-COMONL-ISO-RC-7</t>
  </si>
  <si>
    <t>PORTFOLIO REFERENCE CURRENCY 7</t>
  </si>
  <si>
    <t>L101-NOCLI-DET-8</t>
  </si>
  <si>
    <t>CONSOLIDATED PORFOLIO CODE 8</t>
  </si>
  <si>
    <t>L101-COCTL-CLI-8</t>
  </si>
  <si>
    <t>CONTROL NUMBER OF CONSOLIDATED PORTFOLIO CODE 8</t>
  </si>
  <si>
    <t>L101-COEPU-CLI-8</t>
  </si>
  <si>
    <t>PORFOLIO EXPIRED CODE 8</t>
  </si>
  <si>
    <t>L101-COEVO-DOS-8</t>
  </si>
  <si>
    <t>CHANGE IN PORTFOLIO CODE 8</t>
  </si>
  <si>
    <t>L101-COMONL-ISO-RC-8</t>
  </si>
  <si>
    <t>PORTFOLIO REFERENCE CURRENCY 8</t>
  </si>
  <si>
    <t>L101-NOCLI-DET-9</t>
  </si>
  <si>
    <t>CONSOLIDATED PORFOLIO CODE 9</t>
  </si>
  <si>
    <t>L101-COCTL-CLI-9</t>
  </si>
  <si>
    <t>CONTROL NUMBER OF CONSOLIDATED PORTFOLIO CODE 9</t>
  </si>
  <si>
    <t>L101-COEPU-CLI-9</t>
  </si>
  <si>
    <t>PORFOLIO EXPIRED CODE 9</t>
  </si>
  <si>
    <t>L101-COEVO-DOS-9</t>
  </si>
  <si>
    <t>CHANGE IN PORTFOLIO CODE 9</t>
  </si>
  <si>
    <t>L101-COMONL-ISO-RC-9</t>
  </si>
  <si>
    <t>PORTFOLIO REFERENCE CURRENCY 9</t>
  </si>
  <si>
    <t>L101-NOCLI-DET-10</t>
  </si>
  <si>
    <t>CONSOLIDATED PORFOLIO CODE 10</t>
  </si>
  <si>
    <t>L101-COCTL-CLI-10</t>
  </si>
  <si>
    <t>CONTROL NUMBER OF CONSOLIDATED PORTFOLIO CODE 10</t>
  </si>
  <si>
    <t>L101-COEPU-CLI-10</t>
  </si>
  <si>
    <t>PORFOLIO EXPIRED CODE 10</t>
  </si>
  <si>
    <t>L101-COEVO-DOS-10</t>
  </si>
  <si>
    <t>CHANGE IN PORTFOLIO CODE 10</t>
  </si>
  <si>
    <t>L101-COMONL-ISO-RC-10</t>
  </si>
  <si>
    <t>PORTFOLIO REFERENCE CURRENCY 10</t>
  </si>
  <si>
    <t>L101-NOCLI-DET-11</t>
  </si>
  <si>
    <t>CONSOLIDATED PORFOLIO CODE 11</t>
  </si>
  <si>
    <t>L101-COCTL-CLI-11</t>
  </si>
  <si>
    <t>CONTROL NUMBER OF CONSOLIDATED PORTFOLIO CODE 11</t>
  </si>
  <si>
    <t>L101-COEPU-CLI-11</t>
  </si>
  <si>
    <t>PORFOLIO EXPIRED CODE 11</t>
  </si>
  <si>
    <t>L101-COEVO-DOS-11</t>
  </si>
  <si>
    <t>CHANGE IN PORTFOLIO CODE 11</t>
  </si>
  <si>
    <t>L101-COMONL-ISO-RC-11</t>
  </si>
  <si>
    <t>PORTFOLIO REFERENCE CURRENCY 11</t>
  </si>
  <si>
    <t>L101-NOCLI-DET-12</t>
  </si>
  <si>
    <t>CONSOLIDATED PORFOLIO CODE 12</t>
  </si>
  <si>
    <t>L101-COCTL-CLI-12</t>
  </si>
  <si>
    <t>CONTROL NUMBER OF CONSOLIDATED PORTFOLIO CODE 12</t>
  </si>
  <si>
    <t>L101-COEPU-CLI-12</t>
  </si>
  <si>
    <t>PORFOLIO EXPIRED CODE 12</t>
  </si>
  <si>
    <t>L101-COEVO-DOS-12</t>
  </si>
  <si>
    <t>CHANGE IN PORTFOLIO CODE 12</t>
  </si>
  <si>
    <t>L101-COMONL-ISO-RC-12</t>
  </si>
  <si>
    <t>PORTFOLIO REFERENCE CURRENCY 12</t>
  </si>
  <si>
    <t>L101-NOCLI-DET-13</t>
  </si>
  <si>
    <t>CONSOLIDATED PORFOLIO CODE 13</t>
  </si>
  <si>
    <t>L101-COCTL-CLI-13</t>
  </si>
  <si>
    <t>CONTROL NUMBER OF CONSOLIDATED PORTFOLIO CODE 13</t>
  </si>
  <si>
    <t>L101-COEPU-CLI-13</t>
  </si>
  <si>
    <t>PORFOLIO EXPIRED CODE 13</t>
  </si>
  <si>
    <t>L101-COEVO-DOS-13</t>
  </si>
  <si>
    <t>CHANGE IN PORTFOLIO CODE 13</t>
  </si>
  <si>
    <t>L101-COMONL-ISO-RC-13</t>
  </si>
  <si>
    <t>PORTFOLIO REFERENCE CURRENCY 13</t>
  </si>
  <si>
    <t>L101-NOCLI-DET-14</t>
  </si>
  <si>
    <t>CONSOLIDATED PORFOLIO CODE 14</t>
  </si>
  <si>
    <t>L101-COCTL-CLI-14</t>
  </si>
  <si>
    <t>CONTROL NUMBER OF CONSOLIDATED PORTFOLIO CODE 14</t>
  </si>
  <si>
    <t>L101-COEPU-CLI-14</t>
  </si>
  <si>
    <t>PORFOLIO EXPIRED CODE 14</t>
  </si>
  <si>
    <t>L101-COEVO-DOS-14</t>
  </si>
  <si>
    <t>CHANGE IN PORTFOLIO CODE 14</t>
  </si>
  <si>
    <t>L101-COMONL-ISO-RC-14</t>
  </si>
  <si>
    <t>PORTFOLIO REFERENCE CURRENCY 14</t>
  </si>
  <si>
    <t>L101-NOCLI-DET-15</t>
  </si>
  <si>
    <t>CONSOLIDATED PORFOLIO CODE 15</t>
  </si>
  <si>
    <t>L101-COCTL-CLI-15</t>
  </si>
  <si>
    <t>CONTROL NUMBER OF CONSOLIDATED PORTFOLIO CODE 15</t>
  </si>
  <si>
    <t>L101-COEPU-CLI-15</t>
  </si>
  <si>
    <t>PORFOLIO EXPIRED CODE 15</t>
  </si>
  <si>
    <t>L101-COEVO-DOS-15</t>
  </si>
  <si>
    <t>CHANGE IN PORTFOLIO CODE 15</t>
  </si>
  <si>
    <t>L101-COMONL-ISO-RC-15</t>
  </si>
  <si>
    <t>PORTFOLIO REFERENCE CURRENCY 15</t>
  </si>
  <si>
    <t>L101-NOCLI-DET-16</t>
  </si>
  <si>
    <t>CONSOLIDATED PORFOLIO CODE 16</t>
  </si>
  <si>
    <t>L101-COCTL-CLI-16</t>
  </si>
  <si>
    <t>CONTROL NUMBER OF CONSOLIDATED PORTFOLIO CODE 16</t>
  </si>
  <si>
    <t>L101-COEPU-CLI-16</t>
  </si>
  <si>
    <t>PORFOLIO EXPIRED CODE 16</t>
  </si>
  <si>
    <t>L101-COEVO-DOS-16</t>
  </si>
  <si>
    <t>CHANGE IN PORTFOLIO CODE 16</t>
  </si>
  <si>
    <t>L101-COMONL-ISO-RC-16</t>
  </si>
  <si>
    <t>PORTFOLIO REFERENCE CURRENCY 16</t>
  </si>
  <si>
    <t>L101-NOCLI-DET-17</t>
  </si>
  <si>
    <t>CONSOLIDATED PORFOLIO CODE 17</t>
  </si>
  <si>
    <t>L101-COCTL-CLI-17</t>
  </si>
  <si>
    <t>CONTROL NUMBER OF CONSOLIDATED PORTFOLIO CODE 17</t>
  </si>
  <si>
    <t>L101-COEPU-CLI-17</t>
  </si>
  <si>
    <t>PORFOLIO EXPIRED CODE 17</t>
  </si>
  <si>
    <t>L101-COEVO-DOS-17</t>
  </si>
  <si>
    <t>CHANGE IN PORTFOLIO CODE 17</t>
  </si>
  <si>
    <t>L101-COMONL-ISO-RC-17</t>
  </si>
  <si>
    <t>PORTFOLIO REFERENCE CURRENCY 17</t>
  </si>
  <si>
    <t>L101-NOCLI-DET-18</t>
  </si>
  <si>
    <t>CONSOLIDATED PORFOLIO CODE 18</t>
  </si>
  <si>
    <t>L101-COCTL-CLI-18</t>
  </si>
  <si>
    <t>CONTROL NUMBER OF CONSOLIDATED PORTFOLIO CODE 18</t>
  </si>
  <si>
    <t>L101-COEPU-CLI-18</t>
  </si>
  <si>
    <t>PORFOLIO EXPIRED CODE 18</t>
  </si>
  <si>
    <t>L101-COEVO-DOS-18</t>
  </si>
  <si>
    <t>CHANGE IN PORTFOLIO CODE 18</t>
  </si>
  <si>
    <t>L101-COMONL-ISO-RC-18</t>
  </si>
  <si>
    <t>PORTFOLIO REFERENCE CURRENCY 18</t>
  </si>
  <si>
    <t>L101-NOCLI-DET-19</t>
  </si>
  <si>
    <t>CONSOLIDATED PORFOLIO CODE 19</t>
  </si>
  <si>
    <t>L101-COCTL-CLI-19</t>
  </si>
  <si>
    <t>CONTROL NUMBER OF CONSOLIDATED PORTFOLIO CODE 19</t>
  </si>
  <si>
    <t>L101-COEPU-CLI-19</t>
  </si>
  <si>
    <t>PORFOLIO EXPIRED CODE 19</t>
  </si>
  <si>
    <t>L101-COEVO-DOS-19</t>
  </si>
  <si>
    <t>CHANGE IN PORTFOLIO CODE 19</t>
  </si>
  <si>
    <t>L101-COMONL-ISO-RC-19</t>
  </si>
  <si>
    <t>PORTFOLIO REFERENCE CURRENCY 19</t>
  </si>
  <si>
    <t>L101-NOCLI-DET-20</t>
  </si>
  <si>
    <t>CONSOLIDATED PORFOLIO CODE 20</t>
  </si>
  <si>
    <t>L101-COCTL-CLI-20</t>
  </si>
  <si>
    <t>CONTROL NUMBER OF CONSOLIDATED PORTFOLIO CODE 20</t>
  </si>
  <si>
    <t>L101-COEPU-CLI-20</t>
  </si>
  <si>
    <t>PORFOLIO EXPIRED CODE 20</t>
  </si>
  <si>
    <t>L101-COEVO-DOS-20</t>
  </si>
  <si>
    <t>CHANGE IN PORTFOLIO CODE 20</t>
  </si>
  <si>
    <t>L101-COMONL-ISO-RC-20</t>
  </si>
  <si>
    <t>PORTFOLIO REFERENCE CURRENCY 20</t>
  </si>
  <si>
    <t>L101-COTYP-MONRC-EUR-1</t>
  </si>
  <si>
    <t>CODE FOR TYPE OF CLIENT REFERENCE CURRENCY / EURO 1</t>
  </si>
  <si>
    <t xml:space="preserve">0 = "OUT" EURO CURRENCY 
1 = "IN" EURO CURRENCY  
2 = EURO ITSELF         </t>
  </si>
  <si>
    <t>L101-COTYP-MONRC-EUR-2</t>
  </si>
  <si>
    <t>CODE FOR TYPE OF CLIENT REFERENCE CURRENCY / EURO 2</t>
  </si>
  <si>
    <t>L101-COTYP-MONRC-EUR-3</t>
  </si>
  <si>
    <t>CODE FOR TYPE OF CLIENT REFERENCE CURRENCY / EURO 3</t>
  </si>
  <si>
    <t>L101-COTYP-MONRC-EUR-4</t>
  </si>
  <si>
    <t>CODE FOR TYPE OF CLIENT REFERENCE CURRENCY / EURO 4</t>
  </si>
  <si>
    <t>L101-COTYP-MONRC-EUR-5</t>
  </si>
  <si>
    <t>CODE FOR TYPE OF CLIENT REFERENCE CURRENCY / EURO 5</t>
  </si>
  <si>
    <t>L101-COTYP-MONRC-EUR-6</t>
  </si>
  <si>
    <t>CODE FOR TYPE OF CLIENT REFERENCE CURRENCY / EURO 6</t>
  </si>
  <si>
    <t>L101-COTYP-MONRC-EUR-7</t>
  </si>
  <si>
    <t>CODE FOR TYPE OF CLIENT REFERENCE CURRENCY / EURO 7</t>
  </si>
  <si>
    <t>L101-COTYP-MONRC-EUR-8</t>
  </si>
  <si>
    <t>CODE FOR TYPE OF CLIENT REFERENCE CURRENCY / EURO 8</t>
  </si>
  <si>
    <t>L101-COTYP-MONRC-EUR-9</t>
  </si>
  <si>
    <t>CODE FOR TYPE OF CLIENT REFERENCE CURRENCY / EURO 9</t>
  </si>
  <si>
    <t>L101-COTYP-MONRC-EUR-10</t>
  </si>
  <si>
    <t>CODE FOR TYPE OF CLIENT REFERENCE CURRENCY / EURO 10</t>
  </si>
  <si>
    <t>L101-COTYP-MONRC-EUR-11</t>
  </si>
  <si>
    <t>CODE FOR TYPE OF CLIENT REFERENCE CURRENCY / EURO 11</t>
  </si>
  <si>
    <t>L101-COTYP-MONRC-EUR-12</t>
  </si>
  <si>
    <t>CODE FOR TYPE OF CLIENT REFERENCE CURRENCY / EURO 12</t>
  </si>
  <si>
    <t>L101-COTYP-MONRC-EUR-13</t>
  </si>
  <si>
    <t>CODE FOR TYPE OF CLIENT REFERENCE CURRENCY / EURO 13</t>
  </si>
  <si>
    <t>L101-COTYP-MONRC-EUR-14</t>
  </si>
  <si>
    <t>CODE FOR TYPE OF CLIENT REFERENCE CURRENCY / EURO 14</t>
  </si>
  <si>
    <t>L101-COTYP-MONRC-EUR-15</t>
  </si>
  <si>
    <t>CODE FOR TYPE OF CLIENT REFERENCE CURRENCY / EURO 15</t>
  </si>
  <si>
    <t>L101-COTYP-MONRC-EUR-16</t>
  </si>
  <si>
    <t>CODE FOR TYPE OF CLIENT REFERENCE CURRENCY / EURO 16</t>
  </si>
  <si>
    <t>L101-COTYP-MONRC-EUR-17</t>
  </si>
  <si>
    <t>CODE FOR TYPE OF CLIENT REFERENCE CURRENCY / EURO 17</t>
  </si>
  <si>
    <t>L101-COTYP-MONRC-EUR-18</t>
  </si>
  <si>
    <t>CODE FOR TYPE OF CLIENT REFERENCE CURRENCY / EURO 18</t>
  </si>
  <si>
    <t>L101-COTYP-MONRC-EUR-19</t>
  </si>
  <si>
    <t>CODE FOR TYPE OF CLIENT REFERENCE CURRENCY / EURO 19</t>
  </si>
  <si>
    <t>L101-COTYP-MONRC-EUR-20</t>
  </si>
  <si>
    <t>CODE FOR TYPE OF CLIENT REFERENCE CURRENCY / EURO 20</t>
  </si>
  <si>
    <t>L101-COFIN-REC</t>
  </si>
  <si>
    <t>L110-NOCLI-DOS</t>
  </si>
  <si>
    <t>L110-COCONS</t>
  </si>
  <si>
    <t>L110-COID-REC-EST-DALI</t>
  </si>
  <si>
    <t>L110-NOSEQ-REC-EST-DALI</t>
  </si>
  <si>
    <t>L110-MTEST</t>
  </si>
  <si>
    <t>VALUATION AMOUNT</t>
  </si>
  <si>
    <t>Total valuation amount in valuation currency</t>
  </si>
  <si>
    <t>L110-SIMEST</t>
  </si>
  <si>
    <t>SIGN OF VALUATION AMOUNT</t>
  </si>
  <si>
    <t>L110-MTINT-COURU-MONES</t>
  </si>
  <si>
    <t>ACCRUED INTEREST AMOUNT IN VALUATION CURRENCY</t>
  </si>
  <si>
    <t>Total amount of accrued interests</t>
  </si>
  <si>
    <t>L110-SIMONT-INT-COURU-MONES</t>
  </si>
  <si>
    <t>SIGN OF ACCRUED INTEREST AMOUNT IN VALUATION CURRENCY</t>
  </si>
  <si>
    <t>L110-PCMEST</t>
  </si>
  <si>
    <t>PERCENTAGE OF VALUATION AMOUNT</t>
  </si>
  <si>
    <t>9(4)V9(1)</t>
  </si>
  <si>
    <t>L110-SIPCENT-MEST</t>
  </si>
  <si>
    <t>SIGN OF PERCENTAGE OF VALUATION AMOUNT</t>
  </si>
  <si>
    <t>L110-PCINT-COURU-MONES</t>
  </si>
  <si>
    <t>ACCRUED INTEREST PERCENTAGE IN VALUATION CURRENCY</t>
  </si>
  <si>
    <t>L110-SIPCENT-INT-COURU-MONES</t>
  </si>
  <si>
    <t>SIGN OF ACCRUED INTEREST PERCENTAGE IN VALUATION CURRENCY</t>
  </si>
  <si>
    <t>L110-MTCC-CR-MONES</t>
  </si>
  <si>
    <t>CREDIT CURRENT ACCOUNT AMOUNT IN VALUATION CURRENCY</t>
  </si>
  <si>
    <t>L110-SIMONT-CC-CR-MONES</t>
  </si>
  <si>
    <t>SIGN OF CREDIT CURRENT ACCOUNT AMOUNT IN VALUATION CURRENCY</t>
  </si>
  <si>
    <t>L110-MTCC-DT-MONES</t>
  </si>
  <si>
    <t>DEBIT CURRENT ACCOUNT AMOUNT IN VALUATION CURRENCY</t>
  </si>
  <si>
    <t>L110-SIMONT-CC-DT-MONES</t>
  </si>
  <si>
    <t>SIGN OF DEBIT CURRENT ACCOUNT AMOUNT IN VALUATION CURRENCY</t>
  </si>
  <si>
    <t>L110-TXDT-EST</t>
  </si>
  <si>
    <t>VALUATION DEBIT RATE IN PERCENT</t>
  </si>
  <si>
    <t xml:space="preserve">1 - 100 = 1 - 100 %
101     = MORE THAN 100 %
</t>
  </si>
  <si>
    <t>L110-SITAUX-DT-EST</t>
  </si>
  <si>
    <t>SIGN OF VALUATION DEBIT RATE IN PERCENT</t>
  </si>
  <si>
    <t>L110-MTEST-SCC</t>
  </si>
  <si>
    <t>VALUATION AMOUNT WITHOUT CURRENT ACCOUNT</t>
  </si>
  <si>
    <t>L110-SIMEST-SCC</t>
  </si>
  <si>
    <t>SIGN OF VALUATION AMOUNT WITHOUT CURRENT ACCOUNT</t>
  </si>
  <si>
    <t>L110-PRNET-MONES</t>
  </si>
  <si>
    <t>NET COST PRICE IN VALUATION CURRENCY</t>
  </si>
  <si>
    <t>L110-SIPRVT-NET-MONES</t>
  </si>
  <si>
    <t>SIGN OF NET COST PRICE IN VALUATION CURRENCY</t>
  </si>
  <si>
    <t>L110-BNNET-MONES</t>
  </si>
  <si>
    <t>NET PROFIT/LOSS NON REALISED IN VALUATION CURRENCY</t>
  </si>
  <si>
    <t>L110-SIBNET-NREAL-MONES</t>
  </si>
  <si>
    <t>SIGN OF NET PROFIT/LOSS NON REALISED IN VALUATION CURRENCY</t>
  </si>
  <si>
    <t>L110-PCBNET-NREAL-MONES</t>
  </si>
  <si>
    <t>PERCENTAGE NET PROFIT/LOSS NON REALISED IN VALUATION CURRENCY</t>
  </si>
  <si>
    <t>L110-SIPCENT-BNET-NREAL-MONES</t>
  </si>
  <si>
    <t>SIGN OF PERCENTAGE NET PROFIT/LOSS NON REALISED IN VALUATION CURR</t>
  </si>
  <si>
    <t>L110-MTINT-ECH-MONES</t>
  </si>
  <si>
    <t>INTEREST DUE AMOUNT IN VALUATION CURRENCY</t>
  </si>
  <si>
    <t>L110-SIMONT-INT-ECH-MONES</t>
  </si>
  <si>
    <t>SIGN OF INTEREST DUE AMOUNT IN VALUATION CURRENCY</t>
  </si>
  <si>
    <t>L110-MTEST-SANS-DT</t>
  </si>
  <si>
    <t>VALUATION AMOUNT WITHOUT DEBIT</t>
  </si>
  <si>
    <t>L110-SIMEST-SANS-DT</t>
  </si>
  <si>
    <t>SIGN OF VALUATION AMOUNT WITHOUT DEBIT</t>
  </si>
  <si>
    <t>L110-MTDT-MONES</t>
  </si>
  <si>
    <t>DEBIT AMOUNT IN VALUATION CURRENCY</t>
  </si>
  <si>
    <t>L110-SIMONT-DT-MONES</t>
  </si>
  <si>
    <t>SIGN OF DEBIT AMOUNT IN VALUATION CURRENCY</t>
  </si>
  <si>
    <t>L110-PCDT-MONES</t>
  </si>
  <si>
    <t>PERCENTAGE OF DEBIT IN VALUATION CURRENCY</t>
  </si>
  <si>
    <t>L110-SIPCENT-DT-MONES</t>
  </si>
  <si>
    <t>SIGN OF PERCENTAGE OF DEBIT IN VALUATION CURRENCY</t>
  </si>
  <si>
    <t>L110-MTCAUT-MONES</t>
  </si>
  <si>
    <t>GUARANTEE AMOUNT IN VALUATION CURRENCY</t>
  </si>
  <si>
    <t>L110-SIMONT-CAUT-MONES</t>
  </si>
  <si>
    <t>SIGN OF GUARANTEE AMOUNT IN VALUATION CURRENCY</t>
  </si>
  <si>
    <t>L110-PCCAUT-MONES</t>
  </si>
  <si>
    <t>PERCENTAGE OF GUARANTEE IN VALUATION CURRENCY</t>
  </si>
  <si>
    <t>L110-SIPCENT-CAUT-MONES</t>
  </si>
  <si>
    <t>SIGN OF PERCENTAGE OF GUARANTEE IN VALUATION CURRENCY</t>
  </si>
  <si>
    <t>L110-MTENG-TOFF-MONES</t>
  </si>
  <si>
    <t>"TOFF" GUARANTEE AMOUNT IN VALUATION CURRENCY</t>
  </si>
  <si>
    <t>L110-SIMONT-ENG-TOFF-MONES</t>
  </si>
  <si>
    <t>SIGN OF "TOFF" GUARANTEE AMOUNT IN VALUATION CURRENCY</t>
  </si>
  <si>
    <t>L110-PCENG-TOFF-MONES</t>
  </si>
  <si>
    <t>PERCENTAGE OF "TOFF" GUARANTEE IN VALUATION CURRENCY</t>
  </si>
  <si>
    <t>L110-SIPCENT-ENG-TOFF-MONES</t>
  </si>
  <si>
    <t>SIGN PERCENTAGE OF "TOFF" GUARANTEE IN VALUATION CURRENCY</t>
  </si>
  <si>
    <t>L110-MTRISQ-CLI-MONES</t>
  </si>
  <si>
    <t>CLIENT RISK AMOUNT IN VALUATION CURRENCY</t>
  </si>
  <si>
    <t>L110-SIMONT-RISQ-CLI-MONES</t>
  </si>
  <si>
    <t>SIGN OF CLIENT RISK AMOUNT IN VALUATION CURRENCY</t>
  </si>
  <si>
    <t>L110-PCRISQ-CLI-MONES</t>
  </si>
  <si>
    <t>PERCENTAGE OF CLIENT RISK IN VALUATION CURRENCY</t>
  </si>
  <si>
    <t>L110-SIPCENT-RISQ-CLI-MONES</t>
  </si>
  <si>
    <t>SIGN OF PERCENTAGE OF CLIENT RISK IN CURRENCY VALUATION</t>
  </si>
  <si>
    <t xml:space="preserve">+ = POSITIVE
- = NEGATIVE
SIGN OF PERCENTAGE OF CLIENT RISK IN VALUATION CURRENCY
</t>
  </si>
  <si>
    <t>L110-MTEST-FS</t>
  </si>
  <si>
    <t>VALUATION AMOUNT IN SWISS FRANCS</t>
  </si>
  <si>
    <t>L110-SIMEST-FS</t>
  </si>
  <si>
    <t>SIGN OF VALUATION AMOUNT IN SWISS FRANCS</t>
  </si>
  <si>
    <t>L110-MTINT-COURU-FS</t>
  </si>
  <si>
    <t>ACCRUED INTEREST AMOUNT IN SWISS FRANCS</t>
  </si>
  <si>
    <t>L110-SIMONT-INT-COURU-FS</t>
  </si>
  <si>
    <t>SIGN OF ACCRUED INTEREST AMOUNT IN SWISS FRANCS</t>
  </si>
  <si>
    <t>L110-MTCC-CR-FS</t>
  </si>
  <si>
    <t>CREDIT CURRENT ACCOUNT IN SWISS FRANCS</t>
  </si>
  <si>
    <t>L110-SIMONT-CC-CR-FS</t>
  </si>
  <si>
    <t>SIGN OF CREDIT CURRENT ACCOUNT IN SWISS FRANCS</t>
  </si>
  <si>
    <t>L110-MTCC-DT-FS</t>
  </si>
  <si>
    <t>DEBIT CURRENT ACCOUNT IN SWISS FRANCS</t>
  </si>
  <si>
    <t>L110-SIMONT-CC-DT-FS</t>
  </si>
  <si>
    <t>SIGN OF DEBIT CURRENT ACCOUNT IN SWISS FRANCS</t>
  </si>
  <si>
    <t>L110-MTEST-SCC-FS</t>
  </si>
  <si>
    <t>VALUATION AMOUNT WITHOUT CURRENT ACCOUNT IN SWISS FRANCS</t>
  </si>
  <si>
    <t>L110-SIMEST-SCC-FS</t>
  </si>
  <si>
    <t>SIGN OF VALUATION AMOUNT WITHOUT CURRENT ACCOUNT IN SWISS FRANCS</t>
  </si>
  <si>
    <t>L110-CTCC-CHIF</t>
  </si>
  <si>
    <t>VALUATED CURRENT ACCOUNT COUNTER</t>
  </si>
  <si>
    <t>L110-CTPOS-TIT-CHIF</t>
  </si>
  <si>
    <t>VALUATED CURRENCY POSITIONS COUNTER</t>
  </si>
  <si>
    <t>L110-COFIN-REC</t>
  </si>
  <si>
    <t>L111-NOCLI-DOS</t>
  </si>
  <si>
    <t>L111-COCONS</t>
  </si>
  <si>
    <t>L111-COID-REC-EST-DALI</t>
  </si>
  <si>
    <t>L111-NOSEQ-REC-EST-DALI</t>
  </si>
  <si>
    <t>L111-GRCLAS-VAL</t>
  </si>
  <si>
    <t>SECURITY CLASSIFICATION CODES GROUP</t>
  </si>
  <si>
    <t>Old instrument classification. For more details, see "Class code.xlsx"</t>
  </si>
  <si>
    <t>Use L1xx-GRINFIN classification instead.</t>
  </si>
  <si>
    <t>L111-COCLAS-1</t>
  </si>
  <si>
    <t>CLASSIFICATION CODE 1</t>
  </si>
  <si>
    <t>L111-COCLAS-2</t>
  </si>
  <si>
    <t>CLASSIFICATION CODE 2</t>
  </si>
  <si>
    <t>L111-NBLGN-DET-STOT</t>
  </si>
  <si>
    <t>SUB-TOTAL DETAILS LINE NUMBER</t>
  </si>
  <si>
    <t>L111-SINBRE-LGN-DET-STOT</t>
  </si>
  <si>
    <t>SIGN OF SUB-TOTAL DETAILS LINE NUMBER</t>
  </si>
  <si>
    <t>L111-MTEST</t>
  </si>
  <si>
    <t>L111-SIMEST</t>
  </si>
  <si>
    <t>L111-MTINT-COURU-MONES</t>
  </si>
  <si>
    <t>L111-SIMONT-INT-COURU-MONES</t>
  </si>
  <si>
    <t>L111-MTINT-ECH-MONES</t>
  </si>
  <si>
    <t>L111-SIMONT-INT-ECH-MONES</t>
  </si>
  <si>
    <t>L111-MTNOMI-MONES</t>
  </si>
  <si>
    <t>FACE VALUE IN VALUATION CURRENCY</t>
  </si>
  <si>
    <t>L111-SIMONT-NOMI-MONES</t>
  </si>
  <si>
    <t>SIGN OF FACE VALUE IN VALUATION CURRENCY</t>
  </si>
  <si>
    <t>L111-PRNET-MONES</t>
  </si>
  <si>
    <t>L111-SIPRVT-NET-MONES</t>
  </si>
  <si>
    <t>L111-BNNET-MONES</t>
  </si>
  <si>
    <t>L111-SIBNET-NREAL-MONES</t>
  </si>
  <si>
    <t>L111-PCMEST</t>
  </si>
  <si>
    <t>L111-SIPCENT-MEST</t>
  </si>
  <si>
    <t>L111-PCINT-COURU-MONES</t>
  </si>
  <si>
    <t>L111-SIPCENT-INT-COURU-MONES</t>
  </si>
  <si>
    <t>L111-PCMEST-AINTC</t>
  </si>
  <si>
    <t>PERCENTAGE OF VALUATION AMOUNT INCLUDED ACCRUED INTEREST</t>
  </si>
  <si>
    <t>L111-SIPCENT-MEST-AINTC</t>
  </si>
  <si>
    <t>SIGN OF PERCENTAGE OF VALUATION AMOUNT INCLUDED ACCRUED INTEREST</t>
  </si>
  <si>
    <t>L111-PCBNET-NREAL-MONES</t>
  </si>
  <si>
    <t>L111-SIPCENT-BNET-NREAL-MONES</t>
  </si>
  <si>
    <t>L111-COFIN-REC</t>
  </si>
  <si>
    <t>L120-NOCLI-DOS</t>
  </si>
  <si>
    <t>Old portfolio number. This field is only used for determining if you reached the end of a porfolio and are on a new portfolio.</t>
  </si>
  <si>
    <t>L120-COCONS</t>
  </si>
  <si>
    <t xml:space="preserve">L120-COID-REC-EST-DALI </t>
  </si>
  <si>
    <t>L120-NOSEQ-REC-EST-DALI</t>
  </si>
  <si>
    <t>L120-CHMON-CC-MONES</t>
  </si>
  <si>
    <t>FOREX RATE BETWEEN CURRENT ACCOUNT AND VALUATION CURRENCY</t>
  </si>
  <si>
    <t>L120-SICHGE-MON-CC-MONES</t>
  </si>
  <si>
    <t>SIGN OF FOREX RATE BETWEEN CURRENT ACCOUNT AND VALUATION CURRENCY</t>
  </si>
  <si>
    <t xml:space="preserve">L120-COCHGE-MON-CC-MONES </t>
  </si>
  <si>
    <t>TYPE CODE OF FOREX RATE BETWEEN CURR. ACC. AND VALUATION CURRENCY</t>
  </si>
  <si>
    <t xml:space="preserve">L120-SOCC-CPTA   </t>
  </si>
  <si>
    <t>RECORD DAY CURRENT ACCOUNT BALANCE</t>
  </si>
  <si>
    <t>Amount of the current account in current account currency</t>
  </si>
  <si>
    <t xml:space="preserve">L120-SISOLDE-CC-CPTA     </t>
  </si>
  <si>
    <t>SIGN OF RECORD DAY CURRENT ACCOUNT BALANCE</t>
  </si>
  <si>
    <t>Sign. Indicates if positive or negative.</t>
  </si>
  <si>
    <t xml:space="preserve">L120-MTEST  </t>
  </si>
  <si>
    <t>Current account in valuation currency (currency see L100).</t>
  </si>
  <si>
    <t xml:space="preserve">L120-SIMEST </t>
  </si>
  <si>
    <t xml:space="preserve">L120-CLCC </t>
  </si>
  <si>
    <t>See current account type code.</t>
  </si>
  <si>
    <t>L120-NOCLI</t>
  </si>
  <si>
    <t>L120-CORUB-CC</t>
  </si>
  <si>
    <t>L120-COMONC-CC</t>
  </si>
  <si>
    <t>L120-NOCONTR-CC</t>
  </si>
  <si>
    <t>L120-COMONL-ISO-CC</t>
  </si>
  <si>
    <t>Current account currency.</t>
  </si>
  <si>
    <t xml:space="preserve">L120-NMRUB-CC </t>
  </si>
  <si>
    <t>Name of the cash position</t>
  </si>
  <si>
    <t xml:space="preserve">L120-GRCLAS-VAL </t>
  </si>
  <si>
    <t>L120-COCLAS-1</t>
  </si>
  <si>
    <t>L120-COCLAS-2</t>
  </si>
  <si>
    <t xml:space="preserve">L120-PCMEST   </t>
  </si>
  <si>
    <t xml:space="preserve">L120-SIPCENT-MEST </t>
  </si>
  <si>
    <t xml:space="preserve">L120-GRINFIN  </t>
  </si>
  <si>
    <t>Classification of the current account. For more details, see ""Grinfin.xslx".</t>
  </si>
  <si>
    <t>L120-COFAM-INFIN</t>
  </si>
  <si>
    <t>L120-COINFIN</t>
  </si>
  <si>
    <t>L120-CHEUR-MONCC-MONES</t>
  </si>
  <si>
    <t>EXCHANGE RATE BETWEEN EURO AND CURR. ACC. CURR. / VAL. CURR.</t>
  </si>
  <si>
    <t xml:space="preserve">L120-SICHGE-EUR-MONCC-MONES </t>
  </si>
  <si>
    <t>SIGN OF EXCH. RATE BETWEEN EURO AND CURR. ACC. CURR./VAL. CURR.</t>
  </si>
  <si>
    <t>L120-COCHGE-EUR-MONCC-MONES</t>
  </si>
  <si>
    <t>EXCH.RATE CODE TYPE BETWEEN EURO AND CURR. ACC. CURR./VAL. CURR.</t>
  </si>
  <si>
    <t xml:space="preserve">BLANK = UNIT    FOREX RATE TO MULTIPLY
%     = PERCENT FOREX RATE TO MULTIPLY
X     = PERCENT FOREX RATE TO DIVIDE
</t>
  </si>
  <si>
    <t xml:space="preserve">L120-COTYP-MONCC-EUR </t>
  </si>
  <si>
    <t xml:space="preserve">L120-S9CC-CPTA </t>
  </si>
  <si>
    <t xml:space="preserve">L120-SISOLDE-CC-CPTA-2  </t>
  </si>
  <si>
    <t>SIGN OF RECORD DAY CURRENT ACCOUNT BALANCE 2</t>
  </si>
  <si>
    <t xml:space="preserve">L120-MTINT-COURU-MONES </t>
  </si>
  <si>
    <t>Accrued interests on current account.</t>
  </si>
  <si>
    <t xml:space="preserve">L120-SIMONT-INT-COURU-MONES  </t>
  </si>
  <si>
    <t>L120-COFIN-REC</t>
  </si>
  <si>
    <t>L120 extension. Can be generated on request.</t>
  </si>
  <si>
    <t>L120-MTEST-MON-ASSET</t>
  </si>
  <si>
    <t xml:space="preserve">VALUATION AMOUNT IN ASSET CURRENCY </t>
  </si>
  <si>
    <t>L120-SIMTEST-MON-ASSET</t>
  </si>
  <si>
    <t xml:space="preserve">SIGN OF VALUATION AMOUNT IN ASSET CURRENCY </t>
  </si>
  <si>
    <t>L120-NMVAL</t>
  </si>
  <si>
    <t>CURRENT ACCOUNT TYPE NAME LONG</t>
  </si>
  <si>
    <t>X(33)</t>
  </si>
  <si>
    <t>Name of the cash position. In the case of a cash leg of a future position, it contains the name of the future contract.</t>
  </si>
  <si>
    <t>L120-NOVAL-ISIN</t>
  </si>
  <si>
    <t>ISIN SECUIRITY IDENTIFIER</t>
  </si>
  <si>
    <t>ISIN. It is used in the case of the cash leg of a future position and contains the ISIN of the future (security leg in L126) for linking the cash and the security leg.</t>
  </si>
  <si>
    <t>L120-COPAYSL-ISO-VAL</t>
  </si>
  <si>
    <t>L120-NOVAL-NEN-L9</t>
  </si>
  <si>
    <t>L120-NOCTL-VAL-ISIN</t>
  </si>
  <si>
    <t>L121-NOCLI-DOS</t>
  </si>
  <si>
    <t>L121-COCONS</t>
  </si>
  <si>
    <t xml:space="preserve">L121-COID-REC-EST-DALI </t>
  </si>
  <si>
    <t>L121-NOSEQ-REC-EST-DALI</t>
  </si>
  <si>
    <t xml:space="preserve">L121-CHMON-CC-MONES  </t>
  </si>
  <si>
    <t>L121-SICHGE-MON-CC-MONES</t>
  </si>
  <si>
    <t>L121-COCHGE-MON-CC-MONES</t>
  </si>
  <si>
    <t xml:space="preserve">L121-SOCC-CPTA  </t>
  </si>
  <si>
    <t xml:space="preserve">L121-SISOLDE-CC-CPTA </t>
  </si>
  <si>
    <t xml:space="preserve">L121-MTNOMI-MONES   </t>
  </si>
  <si>
    <t xml:space="preserve">L121-SIMONT-NOMI-MONES </t>
  </si>
  <si>
    <t>L121-PRNET-MONES</t>
  </si>
  <si>
    <t xml:space="preserve">L121-SIPRVT-NET-MONES </t>
  </si>
  <si>
    <t xml:space="preserve">L121-MTEST   </t>
  </si>
  <si>
    <t>Fiduciary deposit in valuation currency (currency see L100).</t>
  </si>
  <si>
    <t>L121-SIMEST</t>
  </si>
  <si>
    <t xml:space="preserve">L121-BNNET-MONES </t>
  </si>
  <si>
    <t>L121-SIBNET-NREAL-MONES</t>
  </si>
  <si>
    <t xml:space="preserve">L121-MTINT-COURU-MONES </t>
  </si>
  <si>
    <t xml:space="preserve">L121-SIMONT-INT-COURU-MONES     </t>
  </si>
  <si>
    <t xml:space="preserve">L121-CLCC </t>
  </si>
  <si>
    <t>See field contract number</t>
  </si>
  <si>
    <t>L121-NOCLI</t>
  </si>
  <si>
    <t>L121-CORUB-CC</t>
  </si>
  <si>
    <t>L121-COMONC-CC</t>
  </si>
  <si>
    <t>L121-NOCONTR-CC</t>
  </si>
  <si>
    <t>Fiduciary deposit contract number. This contract number is unique and allows to bind everything together, position and transactions.</t>
  </si>
  <si>
    <t xml:space="preserve">L121-COMONL-ISO-CC </t>
  </si>
  <si>
    <t>Contract currency.</t>
  </si>
  <si>
    <t xml:space="preserve">L121-NMRUB-CC </t>
  </si>
  <si>
    <t>L121-TXINT-DFID</t>
  </si>
  <si>
    <t xml:space="preserve">L121-SITAUX-INT-DFID  </t>
  </si>
  <si>
    <t xml:space="preserve">L121-DSJCE </t>
  </si>
  <si>
    <t>Issue date</t>
  </si>
  <si>
    <t xml:space="preserve">L121-DSECH </t>
  </si>
  <si>
    <t>Maturity date</t>
  </si>
  <si>
    <t xml:space="preserve">L121-DUDFID-PREA </t>
  </si>
  <si>
    <t>CALL FIDUCIARY DEPOSIT DURATION</t>
  </si>
  <si>
    <t>If blank, fix deposit. If populated, call deposit.</t>
  </si>
  <si>
    <t xml:space="preserve">L121-CODURE-DFID-PREA </t>
  </si>
  <si>
    <t>CALL FIDUCIARY DEPOSIT DURATION CODE</t>
  </si>
  <si>
    <t>L121-GRCLAS-VAL</t>
  </si>
  <si>
    <t>L121-COCLAS-1</t>
  </si>
  <si>
    <t>L121-COCLAS-2</t>
  </si>
  <si>
    <t xml:space="preserve">L121-PCMEST  </t>
  </si>
  <si>
    <t xml:space="preserve">L121-SIPCENT-MEST </t>
  </si>
  <si>
    <t xml:space="preserve">L121-PCINT-COURU-MONES   </t>
  </si>
  <si>
    <t xml:space="preserve">L121-SIPCENT-INT-COURU-MONES   </t>
  </si>
  <si>
    <t xml:space="preserve">L121-PCMEST-AINTC </t>
  </si>
  <si>
    <t xml:space="preserve">L121-SIPCENT-MEST-AINTC  </t>
  </si>
  <si>
    <t xml:space="preserve">L121-PCBNET-NREAL-MONES </t>
  </si>
  <si>
    <t>L121-SIPCENT-BNET-NREAL-MONES</t>
  </si>
  <si>
    <t xml:space="preserve">L121-GRINFIN </t>
  </si>
  <si>
    <t>Classification of the fiduciairy deposit. For more details, see ""Grinfin.xslx".</t>
  </si>
  <si>
    <t>L121-COFAM-INFIN</t>
  </si>
  <si>
    <t>L121-COINFIN</t>
  </si>
  <si>
    <t xml:space="preserve">L121-COCALC-INT  </t>
  </si>
  <si>
    <t xml:space="preserve">L121-CHEUR-MONCC-MONES  </t>
  </si>
  <si>
    <t xml:space="preserve">L121-SICHGE-EUR-MONCC-MONES </t>
  </si>
  <si>
    <t xml:space="preserve">L121-COCHGE-EUR-MONCC-MONES </t>
  </si>
  <si>
    <t xml:space="preserve">L121-COTYP-MONCC-EUR  </t>
  </si>
  <si>
    <t xml:space="preserve">L121-S9CC-CPTA  </t>
  </si>
  <si>
    <t>Quantity of the fiduciary deposit in deposit currency.</t>
  </si>
  <si>
    <t xml:space="preserve">L121-SISOLDE-CC-CPTA-2  </t>
  </si>
  <si>
    <t>L121-NOVAL-ISIN</t>
  </si>
  <si>
    <t>L121-COPAYSL-ISO-VAL</t>
  </si>
  <si>
    <t>L121-NOVAL-NEN-L9</t>
  </si>
  <si>
    <t>L121-NOCTL-VAL-ISIN</t>
  </si>
  <si>
    <t>L121-NOVAL</t>
  </si>
  <si>
    <t>PICTET SECURITY IDENTIFIER</t>
  </si>
  <si>
    <t>L121-NO-CONTRAT</t>
  </si>
  <si>
    <t>FIDUCIARY CONTRACT NUMER (AVALOQ)</t>
  </si>
  <si>
    <t>L121-COFIN-REC</t>
  </si>
  <si>
    <t>L122-NOCLI-DOS</t>
  </si>
  <si>
    <t>L122-COCONS</t>
  </si>
  <si>
    <t xml:space="preserve">L122-COID-REC-EST-DALI </t>
  </si>
  <si>
    <t>L122-NOSEQ-REC-EST-DALI</t>
  </si>
  <si>
    <t xml:space="preserve">L122-CHMON-CC-MONES  </t>
  </si>
  <si>
    <t>L122-SICHGE-MON-CC-MONES</t>
  </si>
  <si>
    <t>L122-COCHGE-MON-CC-MONES</t>
  </si>
  <si>
    <t xml:space="preserve">L122-SOCC-CPTA  </t>
  </si>
  <si>
    <t xml:space="preserve">L122-SISOLDE-CC-CPTA </t>
  </si>
  <si>
    <t xml:space="preserve">L122-MTNOMI-MONES   </t>
  </si>
  <si>
    <t xml:space="preserve">L122-SIMONT-NOMI-MONES </t>
  </si>
  <si>
    <t>L122-PRNET-MONES</t>
  </si>
  <si>
    <t xml:space="preserve">L122-SIPRVT-NET-MONES </t>
  </si>
  <si>
    <t xml:space="preserve">L122-MTEST   </t>
  </si>
  <si>
    <t>Forward in valuation currency (currency see L100).</t>
  </si>
  <si>
    <t>L122-SIMEST</t>
  </si>
  <si>
    <t xml:space="preserve">L122-BNNET-MONES </t>
  </si>
  <si>
    <t>L122-SIBNET-NREAL-MONES</t>
  </si>
  <si>
    <t xml:space="preserve">L122-MTINT-COURU-MONES </t>
  </si>
  <si>
    <t xml:space="preserve">L122-SIMONT-INT-COURU-MONES     </t>
  </si>
  <si>
    <t xml:space="preserve">L122-CLCC </t>
  </si>
  <si>
    <t>The contract number is useful.</t>
  </si>
  <si>
    <t>L122-NOCLI</t>
  </si>
  <si>
    <t>L122-CORUB-CC</t>
  </si>
  <si>
    <t>L122-COMONC-CC</t>
  </si>
  <si>
    <t>L122-NOCONTR-CC</t>
  </si>
  <si>
    <t>Forward contract number. This contract number is unique and allows to bind everything together, position and transactions. The contract is built wiith two L122 lines bound together with this contract number.</t>
  </si>
  <si>
    <t xml:space="preserve">L122-COMONL-ISO-CC </t>
  </si>
  <si>
    <t>Currency code of the contract line.</t>
  </si>
  <si>
    <t xml:space="preserve">L122-NMRUB-CC </t>
  </si>
  <si>
    <t>L122-DSJCE</t>
  </si>
  <si>
    <t xml:space="preserve">L122-DSECH </t>
  </si>
  <si>
    <t>L122-GRCLAS-VAL</t>
  </si>
  <si>
    <t>L122-COCLAS-1</t>
  </si>
  <si>
    <t>L122-COCLAS-2</t>
  </si>
  <si>
    <t xml:space="preserve">L122-PCMEST  </t>
  </si>
  <si>
    <t>L122-SIPCENT-MEST</t>
  </si>
  <si>
    <t>L122-PCINT-COURU-MONES</t>
  </si>
  <si>
    <t xml:space="preserve">L122-SIPCENT-INT-COURU-MONES   </t>
  </si>
  <si>
    <t xml:space="preserve">L122-PCMEST-AINTC  </t>
  </si>
  <si>
    <t xml:space="preserve">L122-SIPCENT-MEST-AINTC  </t>
  </si>
  <si>
    <t xml:space="preserve">L122-PCBNET-NREAL-MONES  </t>
  </si>
  <si>
    <t xml:space="preserve">L122-SIPCENT-BNET-NREAL-MONES </t>
  </si>
  <si>
    <t>L122-GRINFIN</t>
  </si>
  <si>
    <t>Classification of the contract. For more details, see ""Grinfin.xslx".</t>
  </si>
  <si>
    <t>L122-COFAM-INFIN</t>
  </si>
  <si>
    <t>L122-COINFIN</t>
  </si>
  <si>
    <t>L122-CHTERM-ANC</t>
  </si>
  <si>
    <t>FORWARD EXCHANGE RATE OLD FORMAT</t>
  </si>
  <si>
    <t xml:space="preserve">L122-SICHGE-TERM-ANC </t>
  </si>
  <si>
    <t>SIGN OF FORWARD EXCHANGE RATE (OLD FORMAT)</t>
  </si>
  <si>
    <t xml:space="preserve">L122-COCHGE-TERM-ANC  </t>
  </si>
  <si>
    <t>FORWARD EXCHANGE RATE CODE TYPE (OLD FORMAT)</t>
  </si>
  <si>
    <t xml:space="preserve">L122-COCALC-INT  </t>
  </si>
  <si>
    <t xml:space="preserve">L122-CHEUR-MONCC-MONES   </t>
  </si>
  <si>
    <t xml:space="preserve">L122-SICHGE-EUR-MONCC-MONES </t>
  </si>
  <si>
    <t xml:space="preserve">L122-COCHGE-EUR-MONCC-MONES </t>
  </si>
  <si>
    <t>L122-COTYP-MONCC-EUR</t>
  </si>
  <si>
    <t xml:space="preserve">L122-S9CC-CPTA   </t>
  </si>
  <si>
    <t>Amount of the forward in the line currency.</t>
  </si>
  <si>
    <t xml:space="preserve">L122-SISOLDE-CC-CPTA-2 </t>
  </si>
  <si>
    <t>Sign. If positive, bought currency. If negative, sold currency.</t>
  </si>
  <si>
    <t>L122-NOVAL-ISIN</t>
  </si>
  <si>
    <t>Unique contract identifier, also available in the L006 transaction file.</t>
  </si>
  <si>
    <t>L122-COPAYSL-ISO-VAL</t>
  </si>
  <si>
    <t>L122-NOVAL-NEN-L9</t>
  </si>
  <si>
    <t>L122-NOCTL-VAL-ISIN</t>
  </si>
  <si>
    <t>L122-NOVAL</t>
  </si>
  <si>
    <t>L122-COFIN-REC</t>
  </si>
  <si>
    <t>L126-NOCLI-DOS</t>
  </si>
  <si>
    <t>L126-COCONS</t>
  </si>
  <si>
    <t xml:space="preserve">L126-COID-REC-EST-DALI </t>
  </si>
  <si>
    <t>L126-NOSEQ-REC-EST-DALI</t>
  </si>
  <si>
    <t>Allows to bind the L126, L127, L128 and L129 record together for one position. Each position has it's own sequence number.</t>
  </si>
  <si>
    <t>L126-NOVAL-ISIN</t>
  </si>
  <si>
    <t>ISIN identifier of the security</t>
  </si>
  <si>
    <t>L126-COPAYSL-ISO-VAL</t>
  </si>
  <si>
    <t>L126-NOVAL-NEN-L9</t>
  </si>
  <si>
    <t>L126-NOCTL-VAL-ISIN</t>
  </si>
  <si>
    <t xml:space="preserve">L126-SOQTE </t>
  </si>
  <si>
    <t>SECURITY QUANTITY BALANCE</t>
  </si>
  <si>
    <t>Quantity of the position.</t>
  </si>
  <si>
    <t xml:space="preserve">L126-SISOLDE-QTE </t>
  </si>
  <si>
    <t>SIGN OF SECURITY QUANTITY BALANCE CURRENCY</t>
  </si>
  <si>
    <t>L126-DSCRE-POS-TIT-CLI</t>
  </si>
  <si>
    <t>CLIENT SECURITY POSITION CREATE DATE (CCYYMMJJ)</t>
  </si>
  <si>
    <t xml:space="preserve">L126-DSCPTA-MVT-DERN </t>
  </si>
  <si>
    <t>LAST MOVEMENT RECORD DATE (CCYYMMJJ)</t>
  </si>
  <si>
    <t xml:space="preserve">L126-DSLIQ </t>
  </si>
  <si>
    <t>LIQUIDATION DATE (CCYYMMJJ)</t>
  </si>
  <si>
    <t xml:space="preserve">L126-COCRE-POS-TIT-CLI  </t>
  </si>
  <si>
    <t>CODE CREATION DE LA POSITION TITRE CLIENT</t>
  </si>
  <si>
    <t xml:space="preserve">0 = NORMAL CALCULATION
1 = ARBITRARY AVERAGE COST CALCULATION (UNADJUSTED)
2 = MANUAL AVERAGE COST CALCULATION
</t>
  </si>
  <si>
    <t xml:space="preserve">L126-COSUSP-PRVT  </t>
  </si>
  <si>
    <t>COST PRICE SUSPENSE CODE</t>
  </si>
  <si>
    <t xml:space="preserve">N = WITHOUT SUSPENSE COST PRICE
O = WITH SUSPENSE COST PRICE
</t>
  </si>
  <si>
    <t xml:space="preserve">L126-COGENR-CPTA    </t>
  </si>
  <si>
    <t>Security quotation type code. "C" for capital, "P" for piece.</t>
  </si>
  <si>
    <t>L126-COMONL-ISO-VAL</t>
  </si>
  <si>
    <t>Currency of the security. Can be difference from the currency of the price, if the security is quoted in various currencies. L126-COMONL-ISO-COURS is normally used as the security currency.</t>
  </si>
  <si>
    <t xml:space="preserve">L126-MTNOMI-MONES  </t>
  </si>
  <si>
    <t>L126-SIMONT-NOMI-MONES</t>
  </si>
  <si>
    <t xml:space="preserve">L126-COVAL-PRVT  </t>
  </si>
  <si>
    <t>COST PRICE VALUE CODE</t>
  </si>
  <si>
    <t xml:space="preserve">A = WITH COST PRICE
S = WITHOUT COST PRICE
</t>
  </si>
  <si>
    <t xml:space="preserve">L126-COMONL-ISO-RV    </t>
  </si>
  <si>
    <t>Cost price currency. Can differ from the security currency if the security is quoted in various currencies.</t>
  </si>
  <si>
    <t xml:space="preserve">L126-PRUNI-BRUT-MONRV     </t>
  </si>
  <si>
    <t>GROSS UNIT COST PRICE IN SECURITY REFERENCE CURRENCY</t>
  </si>
  <si>
    <t xml:space="preserve">L126-SIPRVT-UNI-BRUT-MONRV  </t>
  </si>
  <si>
    <t>SIGN OF GROSS UNIT COST PRICE IN SECURITY REFERENCE CURRENCY</t>
  </si>
  <si>
    <t xml:space="preserve">L126-CHMONRV-MONES    </t>
  </si>
  <si>
    <t>FOREX RATE BETWEEN SECURITY REFERENCE AND VALUATION CURRENCY</t>
  </si>
  <si>
    <t xml:space="preserve">L126-SICHGE-MONRV-MONES     </t>
  </si>
  <si>
    <t>SIGN OF FOREX RATE BETWEEN SECURITY REF. AND VALUATION CURRENCY</t>
  </si>
  <si>
    <t xml:space="preserve">L126-COCHGE-MONRV-MONES    </t>
  </si>
  <si>
    <t>TYPE CODE OF FOREX RATE BETWEEN SEC. REF. AND VALUATION CURRENCY</t>
  </si>
  <si>
    <t>L126-COMONL-ISO-COURS</t>
  </si>
  <si>
    <t>PRICE ISO CURRENCY CODE IN CHARACTERS IF QUOTED PER UNIT</t>
  </si>
  <si>
    <t>Currency of the price. This is also the currency of the position. This currency should be used as security currency.</t>
  </si>
  <si>
    <t xml:space="preserve">L126-CUVAL   </t>
  </si>
  <si>
    <t>Valuation price of the security.</t>
  </si>
  <si>
    <t xml:space="preserve">L126-SICOURS-VAL </t>
  </si>
  <si>
    <t>SIGN OF SECURITY PRICE</t>
  </si>
  <si>
    <t xml:space="preserve">L126-DSCOURS   </t>
  </si>
  <si>
    <t xml:space="preserve">L126-COORG-COURS    </t>
  </si>
  <si>
    <t>ORIGIN OF SECURITY PRICE</t>
  </si>
  <si>
    <t xml:space="preserve">BLANK = INQUIRED PICTET'S PRICE
CODE  = SUPPLIED TELEKURS'S PRICE
</t>
  </si>
  <si>
    <t>L126-CHMONCO-MONES</t>
  </si>
  <si>
    <t>FOREX RATE BETWEEN SECURITY PRICE AND VALUATION CURRENCY</t>
  </si>
  <si>
    <t>L126-SICHGE-MONCO-MONES</t>
  </si>
  <si>
    <t>SIGN OF FOREX RATE BETWEEN SECURITY PRICE AND VALUATION CURRENCY</t>
  </si>
  <si>
    <t xml:space="preserve">L126-COCHGE-MONCO-MONES  </t>
  </si>
  <si>
    <t>TYPE CODE OF FOREX RATE BETWEEN SEC. PRICE AND VALUATION CURRENCY</t>
  </si>
  <si>
    <t xml:space="preserve">L126-CUVAL-MONRV      </t>
  </si>
  <si>
    <t>SECURITY PRICE IN SECURITY REFERENCE CURRENCY</t>
  </si>
  <si>
    <t xml:space="preserve">L126-SICOURS-VAL-MONRV  </t>
  </si>
  <si>
    <t>SIGN OF SECURITY PRICE IN SECURITY REFERENCE CURRENCY</t>
  </si>
  <si>
    <t xml:space="preserve">L126-PRNET-MONES    </t>
  </si>
  <si>
    <t>L126-SIPRVT-NET-MONES</t>
  </si>
  <si>
    <t xml:space="preserve">L126-MTEST </t>
  </si>
  <si>
    <t>Position in valuation currency (currency see L100).</t>
  </si>
  <si>
    <t xml:space="preserve">L126-SIMEST    </t>
  </si>
  <si>
    <t xml:space="preserve">L126-BNNET-MONES     </t>
  </si>
  <si>
    <t xml:space="preserve">L126-SIBNET-NREAL-MONES </t>
  </si>
  <si>
    <t xml:space="preserve">L126-COINT-COURU </t>
  </si>
  <si>
    <t>ACCRUED INTEREST CODE</t>
  </si>
  <si>
    <t xml:space="preserve">A = WITH ACCRUED INTEREST
S = WITHOUT ACCRUED INTEREST
</t>
  </si>
  <si>
    <t xml:space="preserve">L126-MTINT-COURU-MONES </t>
  </si>
  <si>
    <t>Accrued interests in valuation currency (currency see L100).</t>
  </si>
  <si>
    <t>L126-SIMONT-INT-COURU-MONES</t>
  </si>
  <si>
    <t xml:space="preserve">L126-MTINT-ECH-MONES </t>
  </si>
  <si>
    <t xml:space="preserve">L126-SIMONT-INT-ECH-MONES </t>
  </si>
  <si>
    <t xml:space="preserve">L126-COMONL-ISO-INT  </t>
  </si>
  <si>
    <t>INTEREST CURRENCY ISO CODE IN CHARACTERS</t>
  </si>
  <si>
    <t xml:space="preserve">L126-CHMONIN-MONES </t>
  </si>
  <si>
    <t>FOREX RATE BETWEEN INTEREST ANDVALUATION CURRENCY</t>
  </si>
  <si>
    <t>L126-SICHGE-MONIN-MONES</t>
  </si>
  <si>
    <t>SIG OF FOREX RATE BETWEEN INTEREST ANDVALUATION CURRENCY</t>
  </si>
  <si>
    <t>L126-COCHGE-MONIN-MONES</t>
  </si>
  <si>
    <t>TYPE CODE OF FOREX RATE BETWEEN INTEREST ANDVALUATION CURRENCY</t>
  </si>
  <si>
    <t xml:space="preserve">L126-PCBBRUT-NREAL-MONRV  </t>
  </si>
  <si>
    <t>PERCENTAGE OF GROSS PROFIT/LOSS NON REALISED IN SEC.REF. CURRENCY</t>
  </si>
  <si>
    <t xml:space="preserve">L126-SIPCENT-BBRUT-NREAL-MONRV    </t>
  </si>
  <si>
    <t>SIGN OF PERCENT. OF GROSS PROFIT/LOSS NON REAL. IN SEC.REF. CURR</t>
  </si>
  <si>
    <t xml:space="preserve">L126-PCBNET-NREAL-MONES     </t>
  </si>
  <si>
    <t xml:space="preserve">L126-SIPCENT-BNET-NREAL-MONES  </t>
  </si>
  <si>
    <t xml:space="preserve">L126-PCMEST     </t>
  </si>
  <si>
    <t xml:space="preserve">L126-SIPCENT-MEST  </t>
  </si>
  <si>
    <t xml:space="preserve">L126-PCINT-COURU-MONES </t>
  </si>
  <si>
    <t xml:space="preserve">L126-SIPCENT-INT-COURU-MONES </t>
  </si>
  <si>
    <t xml:space="preserve">L126-PCMEST-AINTC </t>
  </si>
  <si>
    <t xml:space="preserve">L126-SIPCENT-MEST-AINTC  </t>
  </si>
  <si>
    <t>L126-GRGENR-VAL</t>
  </si>
  <si>
    <t>GROUP OF SECURITY TYPE CODES</t>
  </si>
  <si>
    <t>L126-COGENR-1-VAL</t>
  </si>
  <si>
    <t>L126-COGENR-2-VAL</t>
  </si>
  <si>
    <t>L126-COGENR-3-VAL</t>
  </si>
  <si>
    <t>L126-COGENR-4-VAL</t>
  </si>
  <si>
    <t>L126-COGENR-5-VAL</t>
  </si>
  <si>
    <t xml:space="preserve">L126-COBRCH-TLK </t>
  </si>
  <si>
    <t>TELEKURS CATEGORY CODE</t>
  </si>
  <si>
    <t xml:space="preserve">INVESTDATA TABLE CODE 3
</t>
  </si>
  <si>
    <t>L126-TXINT-VAL</t>
  </si>
  <si>
    <t>L126-SITAUX-INT-VAL</t>
  </si>
  <si>
    <t xml:space="preserve">L126-COINT-VAL </t>
  </si>
  <si>
    <t>SECURITY INTEREST CODE</t>
  </si>
  <si>
    <t xml:space="preserve">BLANK = ORDINARY INTEREST
B     = FINANCIAL OR DISCOUNT PAPERS
M     = BONDS WITH STARTING MAXI COUPONS
N     = BONDS WITH ENDING   MAXI COUPONS
P     = BONDS WITH STARTING AND ENDING MAXI COUPONS
</t>
  </si>
  <si>
    <t xml:space="preserve">L126-COTAUX-INT-VAR  </t>
  </si>
  <si>
    <t>VARIABLE INTEREST RATE CODE</t>
  </si>
  <si>
    <t xml:space="preserve">BLANK = FIXED RATE
V     = VARIABLE RATE
</t>
  </si>
  <si>
    <t xml:space="preserve">L126-JJPAIM-CPS </t>
  </si>
  <si>
    <t xml:space="preserve">L126-MMPAIM-CPS  </t>
  </si>
  <si>
    <t>L126-COPERI-PAIM-CPS</t>
  </si>
  <si>
    <t>COUPON PAYMENT PERIODICITY CODE</t>
  </si>
  <si>
    <t xml:space="preserve">01 = ONCE         A YEAR (EACH YEAR)
02 = TWICE        A YEAR (EVERY 6 MONTHS)
03 = THREE  TIMES A YEAR (EVERY 4 MONTHS)
04 = FOUR   TIMES A YEAR (EVERY 3 MONTHS)
06 = SIX    TIMES A YEAR (EVERY 2 MONTHS)
12 = TWELVE TIMES A YEAR (EVERY MONTH)
</t>
  </si>
  <si>
    <t xml:space="preserve">L126-CORDT  </t>
  </si>
  <si>
    <t>YIELD RATE CODE</t>
  </si>
  <si>
    <t xml:space="preserve">A = WITH YIELD RATE
S = WITHOUT YIELD RATE
</t>
  </si>
  <si>
    <t xml:space="preserve">L126-DSJCE </t>
  </si>
  <si>
    <t>Issue date of the security.</t>
  </si>
  <si>
    <t xml:space="preserve">L126-DSRBT-DERN </t>
  </si>
  <si>
    <t>LAST REDEMPTION DATE (CCYYMMDD)</t>
  </si>
  <si>
    <t>Maturity date of the security.</t>
  </si>
  <si>
    <t xml:space="preserve">L126-DURBT-DERN     </t>
  </si>
  <si>
    <t>LAST REDEMPTION DURATION (IN DAYS)</t>
  </si>
  <si>
    <t xml:space="preserve">L126-SIDURE-RBT-DERN   </t>
  </si>
  <si>
    <t>SIGN OF LAST REDEMPTION DURATION (IN DAYS)</t>
  </si>
  <si>
    <t xml:space="preserve">L126-TXRDT-RBT-DERN  </t>
  </si>
  <si>
    <t>LAST REDEMPTION YIELD RATE IN PERCENT</t>
  </si>
  <si>
    <t>L126-SITAUX-RDT-RBT-DERN</t>
  </si>
  <si>
    <t>SIGN OF LAST REDEMPTION YIELD RATE IN PERCENT</t>
  </si>
  <si>
    <t>L126-DSDEN</t>
  </si>
  <si>
    <t>CALL DATE (CCYYMMDD)</t>
  </si>
  <si>
    <t xml:space="preserve">L126-DUDEN-NEXT  </t>
  </si>
  <si>
    <t>NEXT CALL DATE DURATION (IN DAYS)</t>
  </si>
  <si>
    <t xml:space="preserve">L126-SIDURE-DEN-NEXT </t>
  </si>
  <si>
    <t>SIGN OF NEXT CALL DATE DURATION (IN DAYS)</t>
  </si>
  <si>
    <t xml:space="preserve">L126-PPUNI-DEN-NEXT </t>
  </si>
  <si>
    <t>NEXT CALL UNIT PRICE IN PERCENT</t>
  </si>
  <si>
    <t>L126-SIPRIX-UNI-DEN-NEXT</t>
  </si>
  <si>
    <t>SIGN OF NEXT CALL UNIT PRICE IN PERCENT</t>
  </si>
  <si>
    <t xml:space="preserve">L126-TXRDT-DEN-NEXT       </t>
  </si>
  <si>
    <t>NEXT CALL DATE YIELD RATE IN PERCENT</t>
  </si>
  <si>
    <t xml:space="preserve">L126-SITAUX-RDT-DEN-NEXT  </t>
  </si>
  <si>
    <t>SIGN OF NEXT CALL DATE YIELD RATE IN PERCENT</t>
  </si>
  <si>
    <t xml:space="preserve">L126-DSRBT-NEXT      </t>
  </si>
  <si>
    <t>NEXT REDEMPTION DATE (CCYYMMDD)</t>
  </si>
  <si>
    <t xml:space="preserve">L126-DURBT-NEXT </t>
  </si>
  <si>
    <t>NEXT REDEMPTION DURATION (IN DAYS)</t>
  </si>
  <si>
    <t>L126-SIDURE-RBT-NEXT</t>
  </si>
  <si>
    <t>SIGN OF NEXT REDEMPTION DURATION (IN DAYS)</t>
  </si>
  <si>
    <t xml:space="preserve">L126-PPUNI-RBT-NEXT  </t>
  </si>
  <si>
    <t>NEXT REPAYMENT UNIT PRICE IN PERCENT</t>
  </si>
  <si>
    <t>L126-SIPRIX-UNI-RBT-NEXT</t>
  </si>
  <si>
    <t>SIGN OF NEXT REPAYMENT UNIT PRICE IN PERCENT</t>
  </si>
  <si>
    <t xml:space="preserve">L126-TXRDT-RBT-NEXT   </t>
  </si>
  <si>
    <t>NEXT REDEMPTION YIELD RATE IN PERCENT</t>
  </si>
  <si>
    <t xml:space="preserve">L126-SITAUX-RDT-RBT-NEXT  </t>
  </si>
  <si>
    <t>SIGN OF NEXT REDEMPTION YIELD RATE IN PERCENT</t>
  </si>
  <si>
    <t xml:space="preserve">L126-DSRBT-PORT </t>
  </si>
  <si>
    <t>PUT DATE (CCYYMMDD)</t>
  </si>
  <si>
    <t>L126-DURBT-PORT</t>
  </si>
  <si>
    <t>REDEMPTION HOLDER DURATION / "PUT" (IN DAYS)</t>
  </si>
  <si>
    <t xml:space="preserve">L126-SIDURE-RBT-PORT  </t>
  </si>
  <si>
    <t>SIGN OF REDEMPTION HOLDER DURATION / "PUT" (IN DAYS)</t>
  </si>
  <si>
    <t xml:space="preserve">L126-PPUNI-RBT-PORT  </t>
  </si>
  <si>
    <t>UNITARY PRICE OF BEARER REFUND IN PERCENT</t>
  </si>
  <si>
    <t xml:space="preserve">L126-SIPRIX-UNI-RBT-PORT </t>
  </si>
  <si>
    <t>SIGN OF UNITARY PRICE OF BEARER REFUND</t>
  </si>
  <si>
    <t xml:space="preserve">L126-TXRDT-RBT-PORT </t>
  </si>
  <si>
    <t>REDEMPTION HOLDER DURATION / "PUT" YIELD RATE IN PERCENT</t>
  </si>
  <si>
    <t xml:space="preserve">L126-SITAUX-RDT-RBT-PORT </t>
  </si>
  <si>
    <t>SIGN OF REDEMPTION HOLDER DURATION / "PUT" YIELD RATE IN PERCENT</t>
  </si>
  <si>
    <t xml:space="preserve">L126-GRCLAS-VAL </t>
  </si>
  <si>
    <t>L126-COCLAS-1</t>
  </si>
  <si>
    <t>L126-COCLAS-2</t>
  </si>
  <si>
    <t xml:space="preserve">L126-COPAYSL-ISO-DOM </t>
  </si>
  <si>
    <t>L126-COPAYSL-ISO-GAR-VAL</t>
  </si>
  <si>
    <t>GUARANTOR ISO COUNTRY CODE IN CHARACTERS OF SECURITY</t>
  </si>
  <si>
    <t>L126-COGENR-GAR</t>
  </si>
  <si>
    <t>GUARANTOR TYPE CODE</t>
  </si>
  <si>
    <t xml:space="preserve">BLANK = NOT DETERMINED
A     = INTERNATIONAL OFFICES
B     = STATES
C     = STATE AGENCY : BANK
D     = STATE AGENCY : OTHER
E     = MUNICIPALITY, CITY, REGIONAL ENTITY
F     = SEMI OFFICIAL : BANK
G     = SEMI OFFICIAL : OTHER
H     = MISCELLANEOUS
N     = PRIVATE COMPANY : FINANCIAL HOLDINGS
O     = PRIVATE COMPANY : BANK AND FINANCIAL SOCIETY
P     = PRIVATE COMPANY : PUBLIC SERVICES (LTD)
Q     = PRIVATE COMPANY : INDUSTRIES, SERVICES,...
R     = PRIVATE COMPANY : MISCELLANEOUS
</t>
  </si>
  <si>
    <t>L126-COSECO</t>
  </si>
  <si>
    <t>ECONOMIC ACTIVITY SECTOR CODE</t>
  </si>
  <si>
    <t xml:space="preserve">L126-COMONL-ISO-RITI </t>
  </si>
  <si>
    <t>SECURITY RISK CURRENCY ISO CODE IN CHARACTERS</t>
  </si>
  <si>
    <t xml:space="preserve">CURRENCY ISO CODE OR
MISCELLANEOUS CODE - D99 = MISCELLANEOUS
WHEN THE CODE CONSISTS OF THE LETTER "D"
FOLLOWED BY TWO NUMERICAL CHARACTERS, IT DOES NOT
REPRESENT AN ISO CODE BUT A MISCELLANEOUS GROUP
(NOT LINKED TO ANY CURRENCY)
</t>
  </si>
  <si>
    <t xml:space="preserve">L126-COREG-ECO  </t>
  </si>
  <si>
    <t>ECONOMIC AREA CODE</t>
  </si>
  <si>
    <t xml:space="preserve">L126-PPUNI-RBT-DERN   </t>
  </si>
  <si>
    <t>LAST REPAYMENT UNIT PRICE IN PERCENT</t>
  </si>
  <si>
    <t xml:space="preserve">L126-SIPRIX-UNI-RBT-DERN  </t>
  </si>
  <si>
    <t>SIGN OF LAST REPAYMENT UNIT PRICE IN PERCENT</t>
  </si>
  <si>
    <t xml:space="preserve">L126-NOVAL  </t>
  </si>
  <si>
    <t>SECURITY NUMBER</t>
  </si>
  <si>
    <t>L126-NMVAL</t>
  </si>
  <si>
    <t>SECURITY NAME</t>
  </si>
  <si>
    <t xml:space="preserve">L126-P9NET-APR-MONRV  </t>
  </si>
  <si>
    <t>NET COST PRICE AFTER TRANSACTION IN SECURITY REFERENCE CURRENCY</t>
  </si>
  <si>
    <t xml:space="preserve">L126-SIPRVT-NET-APR-MONRV </t>
  </si>
  <si>
    <t>SIGN OF NET COST PRICE AFTER TRANSACTION IN SEC. REF. CURRENCY</t>
  </si>
  <si>
    <t xml:space="preserve">L126-Q9TISJA   </t>
  </si>
  <si>
    <t xml:space="preserve">L126-SIQTE-TISJA      </t>
  </si>
  <si>
    <t xml:space="preserve">L126-M9CAP-MONRV </t>
  </si>
  <si>
    <t>CAPITAL AMOUNT IN SECURITY REFERENCE CURRENCY</t>
  </si>
  <si>
    <t xml:space="preserve">L126-SIMONT-CAP-MONRV </t>
  </si>
  <si>
    <t>SIGN OF CAPITAL AMOUNT IN SECURITY REFERENCE CURRENCY</t>
  </si>
  <si>
    <t>L126-COCALC-MONT-BRUT</t>
  </si>
  <si>
    <t xml:space="preserve">L126-GRINFIN </t>
  </si>
  <si>
    <t>L126-COFAM-INFIN</t>
  </si>
  <si>
    <t>L126-COINFIN</t>
  </si>
  <si>
    <t>L126-MTNV-D5</t>
  </si>
  <si>
    <t xml:space="preserve">L126-SIMONT-NV-D5 </t>
  </si>
  <si>
    <t xml:space="preserve">L126-COMONL-ISO-RITI-ORG </t>
  </si>
  <si>
    <t>ORIGINAL SECURITY RISK CURRENCY ISO CODE IN CHARACTERS</t>
  </si>
  <si>
    <t xml:space="preserve">L126-NOVAL-SEDOL </t>
  </si>
  <si>
    <t>"SEDOL" SECURITY NUMBER</t>
  </si>
  <si>
    <t xml:space="preserve">L126-COCALC-INT </t>
  </si>
  <si>
    <t xml:space="preserve">L126-COTYP-MON-VAL-EUR </t>
  </si>
  <si>
    <t xml:space="preserve">L126-COTYP-MONRV-EUR </t>
  </si>
  <si>
    <t xml:space="preserve">L126-COTYP-MONCO-EUR  </t>
  </si>
  <si>
    <t>CODE FOR TYPE OF SECURITY PRICE CURRENCY / EURO</t>
  </si>
  <si>
    <t xml:space="preserve">L126-COTYP-MONIN-EUR   </t>
  </si>
  <si>
    <t>CODE FOR TYPE OF INTEREST CURRENCY / EURO</t>
  </si>
  <si>
    <t xml:space="preserve">L126-COTYP-MON-RITI-EUR </t>
  </si>
  <si>
    <t>CODE FOR TYPE OF SECURITY RISK CURRENCY / EURO</t>
  </si>
  <si>
    <t xml:space="preserve">L126-COTYP-MON-RITI-ORG-EUR </t>
  </si>
  <si>
    <t>CODE FOR TYPE OF ORIGINAL SECURITY RISK CURRENCY / EURO</t>
  </si>
  <si>
    <t xml:space="preserve">L126-NOVAL-TLK-NOUV </t>
  </si>
  <si>
    <t>L126-COGENE-TEXT-SUBO</t>
  </si>
  <si>
    <t>"SUBORDINATED" TEXT GENERATION CODE</t>
  </si>
  <si>
    <t xml:space="preserve">N = NO GENERATION
O = GENERATE THE TEXT "SUBORDINATED"
UN EMPRUNT "SUBORDONNE" A UN RISQUE PLUS ELEVE QU'UN EMPRUNT "NORMAL".
IL COMPENSE PAR UN TAUX D'INTERET PLUS ELEVE. IL EST ASSIMILABLE SOUS
CERTAINES CONDITIONS A DES FONDS PROPRES. EN CAS DE LIQUIDATION, CES
OBLIGATIONS SERONT DEDOMMAGEES APRES TOUS LES AUTRES CREANCIERS.
</t>
  </si>
  <si>
    <t xml:space="preserve">L126-COFIN-REC </t>
  </si>
  <si>
    <t>L127-NOCLI-DOS</t>
  </si>
  <si>
    <t>L127-COCONS</t>
  </si>
  <si>
    <t>L127-COID-REC-EST-DALI</t>
  </si>
  <si>
    <t>L127-NOSEQ-REC-EST-DALI</t>
  </si>
  <si>
    <t>L127-NOVAL-ISIN</t>
  </si>
  <si>
    <t>ISIN Security identifier</t>
  </si>
  <si>
    <t>L127-COPAYSL-ISO-VAL</t>
  </si>
  <si>
    <t>SECURITY ISO COUNTRY CODE IN CHARACTERS</t>
  </si>
  <si>
    <t>L127-NOVAL-NEN-L9</t>
  </si>
  <si>
    <t>L127-NOCTL-VAL-ISIN</t>
  </si>
  <si>
    <t>CONTROL NUMBER OF THE SECURITY ISIN NUMBER (CHECK DIGIT)</t>
  </si>
  <si>
    <t xml:space="preserve">MODULUS FORMULA 10 DOUBLE-ADD-DOUBLE / ISO NORM 6166
</t>
  </si>
  <si>
    <t>L127-NODEP-1</t>
  </si>
  <si>
    <t>DEPOSITORY CODE 1</t>
  </si>
  <si>
    <t>L127-NODEP-2</t>
  </si>
  <si>
    <t>DEPOSITORY CODE 2</t>
  </si>
  <si>
    <t>L127-NODEP-3</t>
  </si>
  <si>
    <t>DEPOSITORY CODE 3</t>
  </si>
  <si>
    <t>L127-NODEP-4</t>
  </si>
  <si>
    <t>DEPOSITORY CODE 4</t>
  </si>
  <si>
    <t>L127-NODEP-5</t>
  </si>
  <si>
    <t>DEPOSITORY CODE 5</t>
  </si>
  <si>
    <t>L127-NODEP-6</t>
  </si>
  <si>
    <t>DEPOSITORY CODE 6</t>
  </si>
  <si>
    <t>L127-NODEP-7</t>
  </si>
  <si>
    <t>DEPOSITORY CODE 7</t>
  </si>
  <si>
    <t>L127-NODEP-8</t>
  </si>
  <si>
    <t>DEPOSITORY CODE 8</t>
  </si>
  <si>
    <t>L127-NODEP-9</t>
  </si>
  <si>
    <t>DEPOSITORY CODE 9</t>
  </si>
  <si>
    <t>L127-NODEP-10</t>
  </si>
  <si>
    <t>DEPOSITORY CODE 10</t>
  </si>
  <si>
    <t>L127-NODEP-11</t>
  </si>
  <si>
    <t>DEPOSITORY CODE 11</t>
  </si>
  <si>
    <t>L127-NODEP-12</t>
  </si>
  <si>
    <t>DEPOSITORY CODE 12</t>
  </si>
  <si>
    <t>L127-NODEP-13</t>
  </si>
  <si>
    <t>DEPOSITORY CODE 13</t>
  </si>
  <si>
    <t>L127-NODEP-14</t>
  </si>
  <si>
    <t>DEPOSITORY CODE 14</t>
  </si>
  <si>
    <t>L127-NODEP-15</t>
  </si>
  <si>
    <t>DEPOSITORY CODE 15</t>
  </si>
  <si>
    <t>L127-NODEP-16</t>
  </si>
  <si>
    <t>DEPOSITORY CODE 16</t>
  </si>
  <si>
    <t>L127-NODEP-17</t>
  </si>
  <si>
    <t>DEPOSITORY CODE 17</t>
  </si>
  <si>
    <t>L127-NODEP-18</t>
  </si>
  <si>
    <t>DEPOSITORY CODE 18</t>
  </si>
  <si>
    <t>L127-NODEP-19</t>
  </si>
  <si>
    <t>DEPOSITORY CODE 19</t>
  </si>
  <si>
    <t>L127-NODEP-20</t>
  </si>
  <si>
    <t>DEPOSITORY CODE 20</t>
  </si>
  <si>
    <t>L127-SOQTE-1</t>
  </si>
  <si>
    <t>SECURITY QUANTITY BALANCE 1</t>
  </si>
  <si>
    <t>L127-SOQTE-2</t>
  </si>
  <si>
    <t>SECURITY QUANTITY BALANCE 2</t>
  </si>
  <si>
    <t>L127-SOQTE-3</t>
  </si>
  <si>
    <t>SECURITY QUANTITY BALANCE 3</t>
  </si>
  <si>
    <t>L127-SOQTE-4</t>
  </si>
  <si>
    <t>SECURITY QUANTITY BALANCE 4</t>
  </si>
  <si>
    <t>L127-SOQTE-5</t>
  </si>
  <si>
    <t>SECURITY QUANTITY BALANCE 5</t>
  </si>
  <si>
    <t>L127-SOQTE-6</t>
  </si>
  <si>
    <t>SECURITY QUANTITY BALANCE 6</t>
  </si>
  <si>
    <t>L127-SOQTE-7</t>
  </si>
  <si>
    <t>SECURITY QUANTITY BALANCE 7</t>
  </si>
  <si>
    <t>L127-SOQTE-8</t>
  </si>
  <si>
    <t>SECURITY QUANTITY BALANCE 8</t>
  </si>
  <si>
    <t>L127-SOQTE-9</t>
  </si>
  <si>
    <t>SECURITY QUANTITY BALANCE 9</t>
  </si>
  <si>
    <t>L127-SOQTE-10</t>
  </si>
  <si>
    <t>SECURITY QUANTITY BALANCE 10</t>
  </si>
  <si>
    <t>L127-SOQTE-11</t>
  </si>
  <si>
    <t>SECURITY QUANTITY BALANCE 11</t>
  </si>
  <si>
    <t>L127-SOQTE-12</t>
  </si>
  <si>
    <t>SECURITY QUANTITY BALANCE 12</t>
  </si>
  <si>
    <t>L127-SOQTE-13</t>
  </si>
  <si>
    <t>SECURITY QUANTITY BALANCE 13</t>
  </si>
  <si>
    <t>L127-SOQTE-14</t>
  </si>
  <si>
    <t>SECURITY QUANTITY BALANCE 14</t>
  </si>
  <si>
    <t>L127-SOQTE-15</t>
  </si>
  <si>
    <t>SECURITY QUANTITY BALANCE 15</t>
  </si>
  <si>
    <t>L127-SOQTE-16</t>
  </si>
  <si>
    <t>SECURITY QUANTITY BALANCE 16</t>
  </si>
  <si>
    <t>L127-SOQTE-17</t>
  </si>
  <si>
    <t>SECURITY QUANTITY BALANCE 17</t>
  </si>
  <si>
    <t>L127-SOQTE-18</t>
  </si>
  <si>
    <t>SECURITY QUANTITY BALANCE 18</t>
  </si>
  <si>
    <t>L127-SOQTE-19</t>
  </si>
  <si>
    <t>SECURITY QUANTITY BALANCE 19</t>
  </si>
  <si>
    <t>L127-SOQTE-20</t>
  </si>
  <si>
    <t>SECURITY QUANTITY BALANCE 20</t>
  </si>
  <si>
    <t>L127-SISOLDE-QTE-1</t>
  </si>
  <si>
    <t>SIGN OF SECURITY QUANTITY BALANCE CURRENCY 1</t>
  </si>
  <si>
    <t>L127-SISOLDE-QTE-2</t>
  </si>
  <si>
    <t>SIGN OF SECURITY QUANTITY BALANCE CURRENCY 2</t>
  </si>
  <si>
    <t>L127-SISOLDE-QTE-3</t>
  </si>
  <si>
    <t>SIGN OF SECURITY QUANTITY BALANCE CURRENCY 3</t>
  </si>
  <si>
    <t>L127-SISOLDE-QTE-4</t>
  </si>
  <si>
    <t>SIGN OF SECURITY QUANTITY BALANCE CURRENCY 4</t>
  </si>
  <si>
    <t>L127-SISOLDE-QTE-5</t>
  </si>
  <si>
    <t>SIGN OF SECURITY QUANTITY BALANCE CURRENCY 5</t>
  </si>
  <si>
    <t>L127-SISOLDE-QTE-6</t>
  </si>
  <si>
    <t>SIGN OF SECURITY QUANTITY BALANCE CURRENCY 6</t>
  </si>
  <si>
    <t>L127-SISOLDE-QTE-7</t>
  </si>
  <si>
    <t>SIGN OF SECURITY QUANTITY BALANCE CURRENCY 7</t>
  </si>
  <si>
    <t>L127-SISOLDE-QTE-8</t>
  </si>
  <si>
    <t>SIGN OF SECURITY QUANTITY BALANCE CURRENCY 8</t>
  </si>
  <si>
    <t>L127-SISOLDE-QTE-9</t>
  </si>
  <si>
    <t>SIGN OF SECURITY QUANTITY BALANCE CURRENCY 9</t>
  </si>
  <si>
    <t>L127-SISOLDE-QTE-10</t>
  </si>
  <si>
    <t>SIGN OF SECURITY QUANTITY BALANCE CURRENCY 10</t>
  </si>
  <si>
    <t>L127-SISOLDE-QTE-11</t>
  </si>
  <si>
    <t>SIGN OF SECURITY QUANTITY BALANCE CURRENCY 11</t>
  </si>
  <si>
    <t>L127-SISOLDE-QTE-12</t>
  </si>
  <si>
    <t>SIGN OF SECURITY QUANTITY BALANCE CURRENCY 12</t>
  </si>
  <si>
    <t>L127-SISOLDE-QTE-13</t>
  </si>
  <si>
    <t>SIGN OF SECURITY QUANTITY BALANCE CURRENCY 13</t>
  </si>
  <si>
    <t>L127-SISOLDE-QTE-14</t>
  </si>
  <si>
    <t>SIGN OF SECURITY QUANTITY BALANCE CURRENCY 14</t>
  </si>
  <si>
    <t>L127-SISOLDE-QTE-15</t>
  </si>
  <si>
    <t>SIGN OF SECURITY QUANTITY BALANCE CURRENCY 15</t>
  </si>
  <si>
    <t>L127-SISOLDE-QTE-16</t>
  </si>
  <si>
    <t>SIGN OF SECURITY QUANTITY BALANCE CURRENCY 16</t>
  </si>
  <si>
    <t>L127-SISOLDE-QTE-17</t>
  </si>
  <si>
    <t>SIGN OF SECURITY QUANTITY BALANCE CURRENCY 17</t>
  </si>
  <si>
    <t>L127-SISOLDE-QTE-18</t>
  </si>
  <si>
    <t>SIGN OF SECURITY QUANTITY BALANCE CURRENCY 18</t>
  </si>
  <si>
    <t>L127-SISOLDE-QTE-19</t>
  </si>
  <si>
    <t>SIGN OF SECURITY QUANTITY BALANCE CURRENCY 19</t>
  </si>
  <si>
    <t>L127-SISOLDE-QTE-20</t>
  </si>
  <si>
    <t>SIGN OF SECURITY QUANTITY BALANCE CURRENCY 20</t>
  </si>
  <si>
    <t>L127-COFIN-REC</t>
  </si>
  <si>
    <t>L128-NOCLI-DOS</t>
  </si>
  <si>
    <t>L128-COCONS</t>
  </si>
  <si>
    <t>L128-COID-REC-EST-DALI</t>
  </si>
  <si>
    <t>L128-NOSEQ-REC-EST-DALI</t>
  </si>
  <si>
    <t>L128-COPAYSL-ISO-RITI</t>
  </si>
  <si>
    <t>SECURITY RISK COUNTRY ISO CODE IN CHARACTERS</t>
  </si>
  <si>
    <t xml:space="preserve">COUNTRY ISO CODE OR
MISCELLANEOUS CODE - D9 = MISCELLANEOUS
WHEN THE CODE CONSISTS OF THE LETTER "D"
FOLLOWED BY ONE NUMERICAL CHARACTER, IT DOES NOT
REPRESENT AN ISO CODE BUT A MISCELLANEOUS GROUP
(NOT LINKED TO ANY COUNTRY)
</t>
  </si>
  <si>
    <t>L128-COPAYSL-ISO-RITI-INTL</t>
  </si>
  <si>
    <t>INTERNATIONAL SECURITY RISK COUNTRY ISO CODE IN CHARACTERS</t>
  </si>
  <si>
    <t>L128-CORAT-MOOD</t>
  </si>
  <si>
    <t>MOODY'S RATING CODE</t>
  </si>
  <si>
    <t>L128-CORAT-STP</t>
  </si>
  <si>
    <t>STANDARD AND POOR'S RATING CODE</t>
  </si>
  <si>
    <t>L128-COTYP-EMI</t>
  </si>
  <si>
    <t>CODE OF ISSUE TYPE</t>
  </si>
  <si>
    <t>L128-COTYP-PLAC</t>
  </si>
  <si>
    <t>INVESTMENT TYPE CODE</t>
  </si>
  <si>
    <t>L128-DIAN-L6-D7</t>
  </si>
  <si>
    <t>DURATION IN YEARS (PL6,D7)</t>
  </si>
  <si>
    <t>9(4)V9(7)</t>
  </si>
  <si>
    <t>L128-SIDURA-AN-L6-D7</t>
  </si>
  <si>
    <t>SIGN OF DURATION IN YEARS</t>
  </si>
  <si>
    <t>L128-DIMOD-AN-L6-D7</t>
  </si>
  <si>
    <t>MODIFIED DURATION IN YEARS (PL6,D7)</t>
  </si>
  <si>
    <t>L128-SIDURA-MOD-AN-L6-D7</t>
  </si>
  <si>
    <t>SIGN OF MODIFIED DURATION IN YEARS</t>
  </si>
  <si>
    <t>L128-COSECO-MSCI</t>
  </si>
  <si>
    <t>MSCI ECONOMIC SECTOR CODE</t>
  </si>
  <si>
    <t>L128-COINDU-MSCI</t>
  </si>
  <si>
    <t>MSCI INDUSTRY CODE</t>
  </si>
  <si>
    <t>L128-COSECO-GSFT</t>
  </si>
  <si>
    <t>GSFT ECONOMIC SECTOR CODE</t>
  </si>
  <si>
    <t>L128-COINDU-GSFT</t>
  </si>
  <si>
    <t>GSFT INDUSTRY CODE</t>
  </si>
  <si>
    <t>L128-COSECO-BARL</t>
  </si>
  <si>
    <t>BARRA ECONOMIC SECTOR CODE, LOCAL MODEL</t>
  </si>
  <si>
    <t>L128-COINDU-BARL</t>
  </si>
  <si>
    <t>BARRA INDUSTRY CODE, LOCAL MODEL</t>
  </si>
  <si>
    <t>L128-COSECO-CLAS-LOC</t>
  </si>
  <si>
    <t>ECONOMIC SECTOR CODE IN LOCAL CLASSIFICATION</t>
  </si>
  <si>
    <t>L128-COINDU-CLAS-LOC</t>
  </si>
  <si>
    <t>INDUSTRY CODE IN LOCAL CLASSIFICATION</t>
  </si>
  <si>
    <t>L128-COPAYSL-ISO-RITI-MSCI</t>
  </si>
  <si>
    <t>MSCI SECURITY RISK COUNTRY ISO CODE IN CHARACTERS</t>
  </si>
  <si>
    <t>L128-COPAYSL-ISO-RITI-GSFT</t>
  </si>
  <si>
    <t>GSFT SECURITY RISK COUNTRY ISO CODE IN CHARACTERS</t>
  </si>
  <si>
    <t>L128-COPAYSL-ISO-RITI-BARL</t>
  </si>
  <si>
    <t>BARRA SECURITY RISK COUNTRY ISO CODE IN CHARACTERS, LOCAL MODEL</t>
  </si>
  <si>
    <t>L128-COPAYSL-ISO-RITI-CLAS-LOC</t>
  </si>
  <si>
    <t>SEC. RISK COUNTRY ISO CODE IN CHARACTERS, LOCAL CLASSIFICATION</t>
  </si>
  <si>
    <t>L128-CFBETP-BARL-MLOC</t>
  </si>
  <si>
    <t>PROSPECTIVE BARRA BETA LOCAL MODEL, IN LOCAL CURRENCY</t>
  </si>
  <si>
    <t>9(6)V9(3)</t>
  </si>
  <si>
    <t>L128-SIBETP-BARL-MLOC</t>
  </si>
  <si>
    <t>SIGN PROSPECTIVE BARRA BETA LOCAL MODEL, IN LOCAL CURRENCY</t>
  </si>
  <si>
    <t>L128-CFBETP-BARG-MSCI-MOND-FS</t>
  </si>
  <si>
    <t>PROSPECTIVE BARRA BETA MSCI WORLD, IN CHF</t>
  </si>
  <si>
    <t>L128-SIBETP-BARG-MSCI-MOND-FS</t>
  </si>
  <si>
    <t>SIGN PROSPECTIVE BARRA BETA MSCI WORLD, IN CHF</t>
  </si>
  <si>
    <t>L128-CFBETP-BARG-MSCI-MOND-USD</t>
  </si>
  <si>
    <t>PROSPECTIVE BARRA BETA MSCI WORLD, IN USD</t>
  </si>
  <si>
    <t>L128-SIBETP-BARG-MSCI-MOND-USD</t>
  </si>
  <si>
    <t>SIGN PROSPECTIVE BARRA BETA MSCI WORLD, IN USD</t>
  </si>
  <si>
    <t>L128-CFBETP-BARG-MSCI-LOC-MLOC</t>
  </si>
  <si>
    <t>PROSPECTIVE BARRA BETA MSCI LOCAL, IN LOCAL CURRENCY</t>
  </si>
  <si>
    <t>L128-SIBETP-BARG-MSCI-LOC-MLOC</t>
  </si>
  <si>
    <t>SIGN PROSPECTIVE BARRA BETA MSCI LOCAL, IN LOCAL CURRENCY</t>
  </si>
  <si>
    <t>L128-CFBETP-BARG-GSFT-MOND-FS</t>
  </si>
  <si>
    <t>PROSPECTIVE BARRA BETA GSFT WORLD, IN CHF</t>
  </si>
  <si>
    <t>L128-SIBETP-BARG-GSFT-MOND-FS</t>
  </si>
  <si>
    <t>SIGN PROSPECTIVE BARRA BETA GSFT WORLD, IN CHF</t>
  </si>
  <si>
    <t>L128-CFBETP-BARG-GSFT-MOND-USD</t>
  </si>
  <si>
    <t>PROSPECTIVE BARRA BETA GSFT WORLD, IN USD</t>
  </si>
  <si>
    <t>L128-SIBETP-BARG-GSFT-MOND-USD</t>
  </si>
  <si>
    <t>SIGN PROSPECTIVE BARRA BETA GSFT WORLD, IN USD</t>
  </si>
  <si>
    <t>L128-CFBETP-BARG-GSFT-LOC-MLOC</t>
  </si>
  <si>
    <t>PROSPECTIVE BARRA BETA GSFT LOCAL, IN LOCAL CURRENCY</t>
  </si>
  <si>
    <t>L128-SIBETP-BARG-GSFT-LOC-MLOC</t>
  </si>
  <si>
    <t>SIGN PROSPECTIVE BARRA BETA GSFT LOCAL, IN LOCAL CURRENCY</t>
  </si>
  <si>
    <t>L128-CFVOLP-BARRA-AN</t>
  </si>
  <si>
    <t>PROSPECTIVE ANNUALIZED BARRA VOLATILITY</t>
  </si>
  <si>
    <t>L128-SIVOLP-BARRA-AN</t>
  </si>
  <si>
    <t>SIGN PROSPECTIVE ANNUALIZED BARRA VOLATILITY</t>
  </si>
  <si>
    <t>L128-AASIECLE-FISC-BIL-DERN</t>
  </si>
  <si>
    <t>FISCAL YEAR LAST BALANCE SHEET PUBLISHED (FY0) (CCYY)</t>
  </si>
  <si>
    <t>9(4)</t>
  </si>
  <si>
    <t>L128-AASIECLE-FISC-ENCOU</t>
  </si>
  <si>
    <t>CURRENT FISCAL YEAR (FY1) (CCYY)</t>
  </si>
  <si>
    <t>L128-AASIECLE-FISC-NEXT</t>
  </si>
  <si>
    <t>NEXT FISCAL YEAR (FY2) (CCYY)</t>
  </si>
  <si>
    <t>L128-MTEPS-PUB-DERN</t>
  </si>
  <si>
    <t>LAST PUBLISHED EPS (FY0)</t>
  </si>
  <si>
    <t>9(8)V9(3)</t>
  </si>
  <si>
    <t>L128-SIEPS-PUB-DERN</t>
  </si>
  <si>
    <t>SIGN LAST PUBLISHED EPS (FY0)</t>
  </si>
  <si>
    <t>L128-MTEPS-EST-AN-FISC-ENCOU</t>
  </si>
  <si>
    <t>EPS FORECAST FOR CURRENT FISCAL YEAR (FY1)</t>
  </si>
  <si>
    <t>L128-SIEPS-EST-AN-FISC-ENCOU</t>
  </si>
  <si>
    <t>SIGN EPS FORECAST FOR CURRENT FISCAL YEAR (FY1)</t>
  </si>
  <si>
    <t>L128-MTEPS-EST-AN-FISC-NEXT</t>
  </si>
  <si>
    <t>EPS FORECAST FOR NEXT FISCAL YEAR (FY2)</t>
  </si>
  <si>
    <t>L128-SIEPS-EST-AN-FISC-NEXT</t>
  </si>
  <si>
    <t>SIGN EPS FORECAST FOR NEXT FISCAL YEAR (FY2)</t>
  </si>
  <si>
    <t>L128-ROPE-PUB-DERN</t>
  </si>
  <si>
    <t>LAST PUBLISHED "PRICE EARNING" RATIO (FY0)</t>
  </si>
  <si>
    <t>L128-SIPE-PUB-DERN</t>
  </si>
  <si>
    <t>SIGN LAST PUBLISHED "PRICE EARNING" (FY0)</t>
  </si>
  <si>
    <t>L128-ROPE-EST-AN-FISC-ENCOU</t>
  </si>
  <si>
    <t>"PRICE EARNING" RATIO FORECAST FOR CURRENT FISCAL YEAR (FY1)</t>
  </si>
  <si>
    <t>L128-SIPE-EST-AN-FISC-ENCOU</t>
  </si>
  <si>
    <t>SIGN "PRICE EARNING" FORECAST FOR CURRENT FISCAL YEAR (FY1)</t>
  </si>
  <si>
    <t>L128-ROPE-EST-AN-FISC-NEXT</t>
  </si>
  <si>
    <t>"PRICE EARNING" FORECAST FOR NEXT FISCAL YEAR (FY2)</t>
  </si>
  <si>
    <t>L128-SIPE-EST-AN-FISC-NEXT</t>
  </si>
  <si>
    <t>SIGN "PRICE EARNING" FORECAST FOR NEXT FISCAL YEAR (FY2)</t>
  </si>
  <si>
    <t>L128-M9DIVID-AN-ACT-MCOTA</t>
  </si>
  <si>
    <t>ANNUAL DIVIDEND PER SHARE IN QUOTATION CURRENCY</t>
  </si>
  <si>
    <t>L128-SIDIVID-AN-ACT-MCOTA</t>
  </si>
  <si>
    <t>SIGN ANNUAL DIVIDEND PER SHARE IN QUOTATION CURRENCY</t>
  </si>
  <si>
    <t>L128-PCRDT-DIVID-AN</t>
  </si>
  <si>
    <t>ANNUAL DIVIDEND YIELD IN %</t>
  </si>
  <si>
    <t>L128-SIRDT-DIVID-AN</t>
  </si>
  <si>
    <t>SIGN ANNUAL DIVIDEND YIELD</t>
  </si>
  <si>
    <t>L128-AASIECLE-DIVID</t>
  </si>
  <si>
    <t>YEAR OF DIVIDEND (CCYY)</t>
  </si>
  <si>
    <t>L128-Q9TOT-EMI-MARCH</t>
  </si>
  <si>
    <t>TOTAL NUMBER OF SECURITIES IN MILLIONS</t>
  </si>
  <si>
    <t>L128-SIQTE-TOT-EMI-MARCH</t>
  </si>
  <si>
    <t>SIGN TOTAL NUMBER OF SECURITIES</t>
  </si>
  <si>
    <t>L128-M9CAP-TIT-MCOTA</t>
  </si>
  <si>
    <t>MARKET CAPITALISATION OF SECURITY IN QUOTATION CURRENCY</t>
  </si>
  <si>
    <t>L128-SICAP-TIT-MCOTA</t>
  </si>
  <si>
    <t>SIGNE MARKET CAPITALISATION OF SECURITY IN QUOTATION CURRENCY</t>
  </si>
  <si>
    <t>L128-M9CAP-STE-MCOTA</t>
  </si>
  <si>
    <t>MARKET CAPITALISATION OF COMPANY IN QUOTATION CURRENCY</t>
  </si>
  <si>
    <t>L128-SICAP-STE-MCOTA</t>
  </si>
  <si>
    <t>SIGN MARKET CAPITALISATION OF COMPANY IN QUOTATION CURRENCY</t>
  </si>
  <si>
    <t>L128-M9CFLOW-TIT-MCOTA</t>
  </si>
  <si>
    <t>CASH FLOW PER SECURITY IN QUOTATION CURRENCY</t>
  </si>
  <si>
    <t>L128-SICFLOW-TIT-MCOTA</t>
  </si>
  <si>
    <t>SIGNECASH FLOW PER SECURITY IN QUOTATION CURRENCY</t>
  </si>
  <si>
    <t>L128-MTVAL-CPTA-TIT-MCOTA</t>
  </si>
  <si>
    <t>BOOK VALUE PER SECURITY IN QUOTATION CURRENCY</t>
  </si>
  <si>
    <t>L128-SIVAL-CPTA-TIT-MCOTA</t>
  </si>
  <si>
    <t>SIGN BOOK VALUE PER SECURITY IN QUOTATION CURRENCY</t>
  </si>
  <si>
    <t>L128-CORAT-ACT-PCO</t>
  </si>
  <si>
    <t>PICTET RATING CODE (SHARES)</t>
  </si>
  <si>
    <t>L128-PXLIM-RAT-ACT-PCO</t>
  </si>
  <si>
    <t>LIMIT PRICE FOR PICTET RATING (SHARES)</t>
  </si>
  <si>
    <t>L128-SILIM-RAT-ACT-PCO</t>
  </si>
  <si>
    <t>SIGN LIMIT PRICE FOR PICTET RATING (SHARES)</t>
  </si>
  <si>
    <t>L128-CHEUR-MONRV-MONES</t>
  </si>
  <si>
    <t>EXCHANGE RATE BETWEEN EURO AND SEC. REF. CURR. / VAL. CURR.</t>
  </si>
  <si>
    <t>L128-SICHGE-EUR-MONRV-MONES</t>
  </si>
  <si>
    <t>SIGN OF EXCH. RATE BETWEEN EURO AND SEC. REF. CURR./VAL. CURR.</t>
  </si>
  <si>
    <t>L128-COCHGE-EUR-MONRV-MONES</t>
  </si>
  <si>
    <t>EXCH.RATE CODE TYPE BETWEEN EURO AND SEC. REF. CURR./VAL. CURR.</t>
  </si>
  <si>
    <t>L128-CHEUR-MONCO-MONES</t>
  </si>
  <si>
    <t>EXCHANGE RATE BETWEEN EURO AND SEC. PRICE CURR. / VAL. CURR.</t>
  </si>
  <si>
    <t>L128-SICHGE-EUR-MONCO-MONES</t>
  </si>
  <si>
    <t>SIGN OF EXCH. RATE BETWEEN EURO AND SEC. PRICE CURR./VAL. CURR.</t>
  </si>
  <si>
    <t>L128-COCHGE-EUR-MONCO-MONES</t>
  </si>
  <si>
    <t>EXCH.RATE CODE TYPE BETWEEN EURO AND SEC. PRICE CURR./VAL. CURR.</t>
  </si>
  <si>
    <t>L128-CHEUR-MONIN-MONES</t>
  </si>
  <si>
    <t>EXCHANGE RATE BETWEEN EURO AND INTEREST CURR. / VAL. CURR.</t>
  </si>
  <si>
    <t>L128-SICHGE-EUR-MONIN-MONES</t>
  </si>
  <si>
    <t>SIGN OF EXCH. RATE BETWEEN EURO AND INTEREST CURR./VAL. CURR.</t>
  </si>
  <si>
    <t>L128-COCHGE-EUR-MONIN-MONES</t>
  </si>
  <si>
    <t>EXCH.RATE CODE TYPE BETWEEN EURO AND INTEREST CURR./VAL. CURR.</t>
  </si>
  <si>
    <t>L128-COBRCH-TLK</t>
  </si>
  <si>
    <t>L128-NOSTE</t>
  </si>
  <si>
    <t>SOCIETY NUMBER</t>
  </si>
  <si>
    <t>L128-CORAT</t>
  </si>
  <si>
    <t>PICTET RATING CODE (BONDS)</t>
  </si>
  <si>
    <t xml:space="preserve">A = GOOD QUALITY
G = SATISFACTORY QUALITY
R = POOR QUALITY
V = BAD QUALITY
A = BOND THAT CAN BE ACCUMULATED, HOWEVER WITHOUT
EXCEEDING 10% OF TOTAL ISSUED AMOUNT
G = BOND THAT MUST NO LONGER BE ACCUMULATED
R = HOLDINGS IN THAT BOND MUST BE REDUCED AS FAR AS POSSIBLE
V = BOND THAT MUST BE SOLD (BAD OR DETERIORATING QUALITY)
</t>
  </si>
  <si>
    <t>L128-COCAT-EEP-PCO</t>
  </si>
  <si>
    <t>EUROPEAN EQUITY PROGRAM PICTET CATEGORY CODE</t>
  </si>
  <si>
    <t xml:space="preserve">1 = GROWTH
2 = SPECIAL SITUATION
3 = THEME
THIS CODE COMES FROM CHRONOS DB (CHRN)
</t>
  </si>
  <si>
    <t>L128-M9INTC-MONRV</t>
  </si>
  <si>
    <t>ACCRUED INTEREST AMOUNT IN SECURITY REFERENCE CURRENCY</t>
  </si>
  <si>
    <t>Accrued interest in security reference currency.</t>
  </si>
  <si>
    <t>L128-SIMONT-INTC-MONRV</t>
  </si>
  <si>
    <t>SIGN OF ACCRUED INTEREST AMOUNT IN SEC. REFERENCE CURRENCY</t>
  </si>
  <si>
    <t>L128-COSECO-EUSTOX</t>
  </si>
  <si>
    <t>EURO STOXX ECONOMIC SECTOR CODE</t>
  </si>
  <si>
    <t>L128-COINDU-EUSTOX</t>
  </si>
  <si>
    <t>EURO STOXX INDUSTRY CODE</t>
  </si>
  <si>
    <t>L128-PCBNET-NREAL-COURS-MONES</t>
  </si>
  <si>
    <t>NET GAIN/LOSS UNREALISED ON MARKET IN VALUATION CURRENCY IN %</t>
  </si>
  <si>
    <t>L128-SIPCENT-BNET-NREAL-COURS</t>
  </si>
  <si>
    <t>SIGN OF NET GAIN/LOSS UNREALISED ON MARKET IN %</t>
  </si>
  <si>
    <t>L128-PCBNET-NREAL-CHGE-MONES</t>
  </si>
  <si>
    <t>NET GAIN/LOSS UNREALISED ON CURRENCY IN VALUATION CURRENCY IN %</t>
  </si>
  <si>
    <t>L128-SIPCENT-BNET-NREAL-CHGE</t>
  </si>
  <si>
    <t>SIGN OF NET GAIN/LOSS UNREALISED ON CURRENCY IN %</t>
  </si>
  <si>
    <t>L128-B9BRUT-NREAL-MONRV</t>
  </si>
  <si>
    <t>GROSS GAIN/LOSS UNREALISED IN SECURITY REFERENCE CURRENCY</t>
  </si>
  <si>
    <t>L128-SIBBRUT-NREAL-MONRV</t>
  </si>
  <si>
    <t>SIGN OF GROSS GAIN/LOSS UNREALISED IN SECURITY REF. CURRENCY</t>
  </si>
  <si>
    <t>L128-B9BRUT-REAL-MONRV</t>
  </si>
  <si>
    <t>GROSS GAIN/LOSS REALISED IN SECURITY REFERENCE CURRENCY</t>
  </si>
  <si>
    <t>L128-SIBBRUT-REAL-MONRV</t>
  </si>
  <si>
    <t>SIGN OF GROSS GAIN/LOSS REALISED IN SECURITY REFERENCE CURRENCY</t>
  </si>
  <si>
    <t>L128-B9NET-REAL-MONES</t>
  </si>
  <si>
    <t>NET GAIN/LOSS REALISED IN VALUATION CURRENCY</t>
  </si>
  <si>
    <t>L128-SIBNET-REAL-MONES</t>
  </si>
  <si>
    <t>SIGN OF NET GAIN/LOSS REALISED IN VALUATION CURRENCY</t>
  </si>
  <si>
    <t>L128-B9NET-REAL-COURS-MONES</t>
  </si>
  <si>
    <t>NET GAIN/LOSS REALISED ON MARKET IN VALUATION CURRENCY</t>
  </si>
  <si>
    <t>L128-SIBNET-REAL-COURS-MONES</t>
  </si>
  <si>
    <t>SIGN OF NET GAIN/LOSS REALISED ON MARKET IN VALUATION CURRENCY</t>
  </si>
  <si>
    <t>L128-B9NET-REAL-CHGE-MONES</t>
  </si>
  <si>
    <t>NET GAIN/LOSS REALISED ON CURRENCY IN VALUATION CURRENCY</t>
  </si>
  <si>
    <t>L128-SIBNET-REAL-CHGE-MONES</t>
  </si>
  <si>
    <t>SIGN OF NET GAIN/LOSS REALISED ON CURRENCY IN VALUATION CURRENCY</t>
  </si>
  <si>
    <t>L128-COSECO-MSCI-2</t>
  </si>
  <si>
    <t>MSCI ECONOMIC SECTOR CODE 2</t>
  </si>
  <si>
    <t>L128-COINDU-MSCI-2</t>
  </si>
  <si>
    <t>MSCI INDUSTRY CODE 2</t>
  </si>
  <si>
    <t>L128-COSECO-MSCI-3</t>
  </si>
  <si>
    <t>MSCI ECONOMIC SECTOR CODE 3</t>
  </si>
  <si>
    <t>L128-COINDU-MSCI-3</t>
  </si>
  <si>
    <t>MSCI INDUSTRY CODE 3</t>
  </si>
  <si>
    <t>L128-COFIN-REC</t>
  </si>
  <si>
    <t>L129-NOCLI-DOS</t>
  </si>
  <si>
    <t>L129-COCONS</t>
  </si>
  <si>
    <t>L129-COID-REC-EST-DALI</t>
  </si>
  <si>
    <t>L129-NOSEQ-REC-EST-DALI</t>
  </si>
  <si>
    <t>L129-SYVAL-REUT-1</t>
  </si>
  <si>
    <t>REUTER'S SECURITY SYMBOL 1</t>
  </si>
  <si>
    <t>L129-SYVAL-REUT-2</t>
  </si>
  <si>
    <t>REUTER'S SECURITY SYMBOL 2</t>
  </si>
  <si>
    <t>L129-SYVAL-REUT-3</t>
  </si>
  <si>
    <t>REUTER'S SECURITY SYMBOL 3</t>
  </si>
  <si>
    <t>L129-SYVAL-REUT-4</t>
  </si>
  <si>
    <t>REUTER'S SECURITY SYMBOL 4</t>
  </si>
  <si>
    <t>L129-SYVAL-REUT-5</t>
  </si>
  <si>
    <t>REUTER'S SECURITY SYMBOL 5</t>
  </si>
  <si>
    <t>L129-SYVAL-REUT-6</t>
  </si>
  <si>
    <t>REUTER'S SECURITY SYMBOL 6</t>
  </si>
  <si>
    <t>L129-SYVAL-REUT-7</t>
  </si>
  <si>
    <t>REUTER'S SECURITY SYMBOL 7</t>
  </si>
  <si>
    <t>L129-SYVAL-REUT-8</t>
  </si>
  <si>
    <t>REUTER'S SECURITY SYMBOL 8</t>
  </si>
  <si>
    <t>L129-M9CAP-TIT-USD</t>
  </si>
  <si>
    <t>MARKET CAPITALISATION OF SECURITY IN USD</t>
  </si>
  <si>
    <t>L129-SICAP-TIT-USD</t>
  </si>
  <si>
    <t>SIGNE MARKET CAPITALISATION OF SECURITY IN USD</t>
  </si>
  <si>
    <t>L129-M9CAP-STE-USD</t>
  </si>
  <si>
    <t>MARKET CAPITALISATION OF COMPANY IN USD</t>
  </si>
  <si>
    <t>L129-SICAP-STE-USD</t>
  </si>
  <si>
    <t>SIGN MARKET CAPITALISATION OF COMPANY IN USD</t>
  </si>
  <si>
    <t>L129-M9CFLOW-TIT-USD</t>
  </si>
  <si>
    <t>CASH FLOW PER SECURITY IN USD</t>
  </si>
  <si>
    <t>L129-SICFLOW-TIT-USD</t>
  </si>
  <si>
    <t>SIGN CASH FLOW PER SECURITY IN USD</t>
  </si>
  <si>
    <t>L129-MTEPS-PUB-DERN-USD</t>
  </si>
  <si>
    <t>LAST PUBLISHED EPS (FY0) IN USD</t>
  </si>
  <si>
    <t>L129-SIEPS-PUB-DERN-USD</t>
  </si>
  <si>
    <t>SIGN LAST PUBLISHED EPS (FY0) IN USD</t>
  </si>
  <si>
    <t>L129-MTEPS-EST-ANFIS-ENCOU-USD</t>
  </si>
  <si>
    <t>EPS FORECAST FOR CURRENT FISCAL YEAR (FY1) IN USD</t>
  </si>
  <si>
    <t>L129-SIEPS-EST-ANFIS-ENCOU-USD</t>
  </si>
  <si>
    <t>SIGN EPS FORECAST FOR CURRENT FISCAL YEAR (FY1) IN USD</t>
  </si>
  <si>
    <t>L129-MTEPS-EST-ANFIS-NEXT-USD</t>
  </si>
  <si>
    <t>EPS FORECAST FOR NEXT FISCAL YEAR (FY2) IN USD</t>
  </si>
  <si>
    <t>L129-SIEPS-EST-ANFIS-NEXT-USD</t>
  </si>
  <si>
    <t>SIGN EPS FORECAST FOR NEXT FISCAL YEAR (FY2) IN USD</t>
  </si>
  <si>
    <t>L129-M9DIVID-AN-ACT-USD</t>
  </si>
  <si>
    <t>ANNUAL DIVIDEND PER SHARE IN USD</t>
  </si>
  <si>
    <t xml:space="preserve">SOURCE: IBES, THEN WORLDSCOPE. ADJUSTED CONVERTED INTO USD
</t>
  </si>
  <si>
    <t>L129-SIDIVID-AN-ACT-USD</t>
  </si>
  <si>
    <t>SIGN ANNUAL DIVIDEND PER SHARE IN USD</t>
  </si>
  <si>
    <t>L129-MTVAL-CPTA-TIT-USD</t>
  </si>
  <si>
    <t>BOOK VALUE PER SECURITY IN USD</t>
  </si>
  <si>
    <t>L129-SIVAL-CPTA-TIT-USD</t>
  </si>
  <si>
    <t>SIGN BOOK VALUE PER SECURITY IN USD</t>
  </si>
  <si>
    <t>L129-COINDI</t>
  </si>
  <si>
    <t>INDEX CODE</t>
  </si>
  <si>
    <t xml:space="preserve">SPACE = NO INDEX
1     = CONFEDERATION BONDS IN CHF, CANTONS      (NATIONAL)
2     = ENERGY, PUBLIC SERVICES BONDS IN CHF     (NATIONAL)
3     = BANK, FINANCE BONDS IN CHF               (NATIONAL)
4     = INDUSTRIES, MISCELLANEOUS BONDS IN CHF   (NATIONAL)
5     = STATES, PROVINCES BONDS IN CHF           (FOREIGN)
6     = FOREIGN, OTHER BONDS IN CHF              (FOREIGN)
</t>
  </si>
  <si>
    <t>L129-DIRBT-DERN-AN-L6-D7</t>
  </si>
  <si>
    <t>DURATION AT LAST REDEMPTION (IN YEARS)</t>
  </si>
  <si>
    <t>Duration</t>
  </si>
  <si>
    <t>L129-SIDURA-RBT-DERN-AN-L6-D7</t>
  </si>
  <si>
    <t>SIGN OF DURATION AT LAST REDEMPTION IN YEARS</t>
  </si>
  <si>
    <t>L129-DIDEN-NEXT-AN-L6-D7</t>
  </si>
  <si>
    <t>DURATION AT CALL DATE (IN YEARS)</t>
  </si>
  <si>
    <t>L129-SIDURA-DEN-NEXT-AN-L6-D7</t>
  </si>
  <si>
    <t>SIGN OF DURATION AT CALL DATE IN YEARS</t>
  </si>
  <si>
    <t>L129-DIRBT-NEXT-AN-L6-D7</t>
  </si>
  <si>
    <t>DURATION AT NEXT REDEMPTION (IN YEARS)</t>
  </si>
  <si>
    <t>L129-SIDURA-RBT-NEXT-AN-L6-D7</t>
  </si>
  <si>
    <t>SIGN OF DURATION AT NEXT REDEMPTION IN YEARS</t>
  </si>
  <si>
    <t>L129-DIRBT-PORT-AN-L6-D7</t>
  </si>
  <si>
    <t>DURATION AT PUT DATE (IN YEARS)</t>
  </si>
  <si>
    <t>L129-SIDURA-RBT-PORT-AN-L6-D7</t>
  </si>
  <si>
    <t>SIGN OF DURATION AT PUT DATE IN YEARS</t>
  </si>
  <si>
    <t>L129-DIMOD-RBT-DERN-AN-L6-D7</t>
  </si>
  <si>
    <t>MODIFIED DURATION AT LAST REDEMPTION (IN YEARS)</t>
  </si>
  <si>
    <t>Modified duration</t>
  </si>
  <si>
    <t>L129-SIDURA-MOD-RBT-DERN-AN</t>
  </si>
  <si>
    <t>SIGN OF MODIFIED DURATION AT LAST REDEMPTION IN YEARS</t>
  </si>
  <si>
    <t>L129-DIMOD-DEN-NEXT-AN-L6-D7</t>
  </si>
  <si>
    <t>MODIFIED DURATION AT CALL DATE (IN YEARS)</t>
  </si>
  <si>
    <t>L129-SIDURA-MOD-DEN-NEXT-AN</t>
  </si>
  <si>
    <t>SIGN OF MODIFIED DURATION AT CALL DATE IN YEARS</t>
  </si>
  <si>
    <t>L129-DIMOD-RBT-NEXT-AN-L6-D7</t>
  </si>
  <si>
    <t>MODIFIED DURATION AT NEXT REDEMPTION (IN YEARS)</t>
  </si>
  <si>
    <t>L129-SIDURA-MOD-RBT-NEXT-AN</t>
  </si>
  <si>
    <t>SIGN OF MODIFIED DURATION AT NEXT REDEMPTION IN YEARS</t>
  </si>
  <si>
    <t>L129-DIMOD-RBT-PORT-AN-L6-D7</t>
  </si>
  <si>
    <t>MODIFIED DURATION AT PUT DATE (IN YEARS)</t>
  </si>
  <si>
    <t>L129-SIDURA-MOD-RBT-PORT-AN</t>
  </si>
  <si>
    <t>SIGN OF MODIFIED DURATION AT PUT DATE IN YEARS</t>
  </si>
  <si>
    <t>L129-COINDU-MSCI-4</t>
  </si>
  <si>
    <t>MSCI INDUSTRY CODE 4</t>
  </si>
  <si>
    <t>L129-COINDU-FTSE-1</t>
  </si>
  <si>
    <t>FTSE INDUSTRY CODE (LEVEL 1): ECONOMIC GROUP</t>
  </si>
  <si>
    <t>L129-COINDU-FTSE-2</t>
  </si>
  <si>
    <t>FTSE INDUSTRY CODE (LEVEL 2): SECTOR</t>
  </si>
  <si>
    <t>L129-COINDU-FTSE-3</t>
  </si>
  <si>
    <t>FTSE INDUSTRY CODE (LEVEL 3): SUB-SECTOR</t>
  </si>
  <si>
    <t>L129-COINDU-EUSTOX-3</t>
  </si>
  <si>
    <t>EURO STOXX INDUSTRY CODE (LEVEL 3): INDUSTRY GROUPS</t>
  </si>
  <si>
    <t>L129-COINDU-EUSTOX-4</t>
  </si>
  <si>
    <t>EURO STOXX INDUSTRY CODE (LEVEL 4): INDUSTRY SUB-GROUPS</t>
  </si>
  <si>
    <t>L129-CORAT-ZKB</t>
  </si>
  <si>
    <t>ZKB RATING CODE</t>
  </si>
  <si>
    <t>L129-CORAT-PPMS</t>
  </si>
  <si>
    <t>PPMS RATING CODE</t>
  </si>
  <si>
    <t>L129-COINDU-SPI</t>
  </si>
  <si>
    <t>SPI INDUSTRY CODE</t>
  </si>
  <si>
    <t>L129-COINDU-SPI-2</t>
  </si>
  <si>
    <t>SPI INDUSTRY CODE 2</t>
  </si>
  <si>
    <t>L129-COINDU-SPI-3</t>
  </si>
  <si>
    <t>SPI INDUSTRY CODE 3</t>
  </si>
  <si>
    <t>L129-COINDU-SPI-4</t>
  </si>
  <si>
    <t>SPI INDUSTRY CODE 4</t>
  </si>
  <si>
    <t>L129-TXMONT-NOMI-APR-RBT-PTIE</t>
  </si>
  <si>
    <t>REMAINING NOMINAL RATE AFTER PARTIAL REPAYMENT</t>
  </si>
  <si>
    <t>9(3)V9(6)</t>
  </si>
  <si>
    <t>L129-COORG-COURS-VAL-PCO</t>
  </si>
  <si>
    <t>PICTET ORIGIN OF SECURITY PRICE</t>
  </si>
  <si>
    <t>L129-COCOTA</t>
  </si>
  <si>
    <t>QUOTATION CODE</t>
  </si>
  <si>
    <t>L129-CODIST-COURS-VAL</t>
  </si>
  <si>
    <t>SECURITY PRICE DISTRIBUTOR CODE</t>
  </si>
  <si>
    <t xml:space="preserve">BL  = BLOOMBERG
DI  = MISC.
FX  = FAX / MAIL
JO  = PAPERS
ML  = MAIL
NET = INTERNET
RE  = REUTERS
TKA = TELEKURS ALPHA
TKN = TELEKURS NUMERIC
TL  = TELEPHONE
TX  = FIXED RATES / AUTOMATED RATES
</t>
  </si>
  <si>
    <t>L129-COINDU-LEHMAN-1</t>
  </si>
  <si>
    <t>INDUSTRY CODE LEHMAN 1</t>
  </si>
  <si>
    <t>L129-COINDU-LEHMAN-2</t>
  </si>
  <si>
    <t>INDUSTRY CODE LEHMAN 2</t>
  </si>
  <si>
    <t>L129-COINDU-LEHMAN-3</t>
  </si>
  <si>
    <t>INDUSTRY CODE LEHMAN 3</t>
  </si>
  <si>
    <t>L129-COINDU-LEHMAN-4</t>
  </si>
  <si>
    <t>INDUSTRY CODE LEHMAN 4</t>
  </si>
  <si>
    <t>L129-COINDU-LEHMAN-5</t>
  </si>
  <si>
    <t>INDUSTRY CODE LEHMAN 5</t>
  </si>
  <si>
    <t>L129-NOVAL-BLOOM</t>
  </si>
  <si>
    <t>BLOOMBERG SECURITY NUMBER</t>
  </si>
  <si>
    <t>Bloomberg security identifier</t>
  </si>
  <si>
    <t>L129-M9BRUT-APR-MONRV</t>
  </si>
  <si>
    <t>GROSS COST PRICE IN SECURITY CURRENCY</t>
  </si>
  <si>
    <t>L129-SIMONT-BRUT-APR-MONRV</t>
  </si>
  <si>
    <t>SIGN OF GROSS COST PRICE IN SECURITY CURRENCY</t>
  </si>
  <si>
    <t>L129-M9BRUT-APR-MONES</t>
  </si>
  <si>
    <t>GROSS COST PRICE IN VALUATION CURRENCY</t>
  </si>
  <si>
    <t>L129-SIMONT-BRUT-APR-MONES</t>
  </si>
  <si>
    <t>SIGN OF GROSS COST PRICE IN VALUATION CURRENCY</t>
  </si>
  <si>
    <t>L129-NOVAL-BLOOM-TEC</t>
  </si>
  <si>
    <t>TECHNICAL BLOOMBERG SECURITY NUMBER</t>
  </si>
  <si>
    <t>X(65)</t>
  </si>
  <si>
    <t>L129-COFIN-REC</t>
  </si>
  <si>
    <t>L129 extension. Can be generated on request.</t>
  </si>
  <si>
    <t>L129-ASSET-PUID</t>
  </si>
  <si>
    <t>L129-SOQTE-D7</t>
  </si>
  <si>
    <t>SECURITY QUANTITY BALANCE 7 DECIMALS</t>
  </si>
  <si>
    <t>9(15)V9(7)</t>
  </si>
  <si>
    <t>Quantity of the position 7 decimals</t>
  </si>
  <si>
    <t>L129-SISOLDE-QTE-D7</t>
  </si>
  <si>
    <t>L130-NOCLI-DOS</t>
  </si>
  <si>
    <t>L130-COCONS</t>
  </si>
  <si>
    <t>L130-COID-REC-EST-DALI</t>
  </si>
  <si>
    <t>L130-NOSEQ-REC-EST-DALI</t>
  </si>
  <si>
    <t>L130-COTYP-LGN-REPAR</t>
  </si>
  <si>
    <t>BREAKDOWN LINE TYPE CODE</t>
  </si>
  <si>
    <t xml:space="preserve">0 = DETAIL LINE
1 = SUB-TOTAL LINE
2 = TOTAL LINE
3 = OTHER EXCHANGE RATE LINE
</t>
  </si>
  <si>
    <t>L130-NBLGN-DET-REPAR</t>
  </si>
  <si>
    <t>BREAKDOWN DETAIL LINE NUMBER</t>
  </si>
  <si>
    <t>L130-COMONL-ISO-RITI</t>
  </si>
  <si>
    <t>L130-CHMONES</t>
  </si>
  <si>
    <t>FOREX RATE AGAINST VALUATION CURRENCY</t>
  </si>
  <si>
    <t>L130-SICHGE-MONES</t>
  </si>
  <si>
    <t>SIGN OF FOREX RATE AGAINST VALUATION CURRENCY</t>
  </si>
  <si>
    <t>L130-COCHGE-MONES</t>
  </si>
  <si>
    <t>TYPE CODE OF FOREX RATE AGAINST VALUATION CURRENCY</t>
  </si>
  <si>
    <t>L130-MTEST-AINTC-1</t>
  </si>
  <si>
    <t>VALUATION AMOUNT INCLUDED ACCRUED INTEREST 1</t>
  </si>
  <si>
    <t>L130-MTEST-AINTC-2</t>
  </si>
  <si>
    <t>VALUATION AMOUNT INCLUDED ACCRUED INTEREST 2</t>
  </si>
  <si>
    <t>L130-MTEST-AINTC-3</t>
  </si>
  <si>
    <t>VALUATION AMOUNT INCLUDED ACCRUED INTEREST 3</t>
  </si>
  <si>
    <t>L130-MTEST-AINTC-4</t>
  </si>
  <si>
    <t>VALUATION AMOUNT INCLUDED ACCRUED INTEREST 4</t>
  </si>
  <si>
    <t>L130-MTEST-AINTC-5</t>
  </si>
  <si>
    <t>VALUATION AMOUNT INCLUDED ACCRUED INTEREST 5</t>
  </si>
  <si>
    <t>L130-MTEST-AINTC-6</t>
  </si>
  <si>
    <t>VALUATION AMOUNT INCLUDED ACCRUED INTEREST 6</t>
  </si>
  <si>
    <t>L130-MTEST-AINTC-7</t>
  </si>
  <si>
    <t>VALUATION AMOUNT INCLUDED ACCRUED INTEREST 7</t>
  </si>
  <si>
    <t>L130-MTEST-AINTC-8</t>
  </si>
  <si>
    <t>VALUATION AMOUNT INCLUDED ACCRUED INTEREST 8</t>
  </si>
  <si>
    <t>L130-MTEST-AINTC-9</t>
  </si>
  <si>
    <t>VALUATION AMOUNT INCLUDED ACCRUED INTEREST 9</t>
  </si>
  <si>
    <t>L130-MTEST-AINTC-10</t>
  </si>
  <si>
    <t>VALUATION AMOUNT INCLUDED ACCRUED INTEREST 10</t>
  </si>
  <si>
    <t>L130-SIMEST-AINTC-1</t>
  </si>
  <si>
    <t>SIGN OF VALUATION AMOUNT INCLUDED ACCRUED INTEREST 1</t>
  </si>
  <si>
    <t>L130-SIMEST-AINTC-2</t>
  </si>
  <si>
    <t>SIGN OF VALUATION AMOUNT INCLUDED ACCRUED INTEREST 2</t>
  </si>
  <si>
    <t>L130-SIMEST-AINTC-3</t>
  </si>
  <si>
    <t>SIGN OF VALUATION AMOUNT INCLUDED ACCRUED INTEREST 3</t>
  </si>
  <si>
    <t>L130-SIMEST-AINTC-4</t>
  </si>
  <si>
    <t>SIGN OF VALUATION AMOUNT INCLUDED ACCRUED INTEREST 4</t>
  </si>
  <si>
    <t>L130-SIMEST-AINTC-5</t>
  </si>
  <si>
    <t>SIGN OF VALUATION AMOUNT INCLUDED ACCRUED INTEREST 5</t>
  </si>
  <si>
    <t>L130-SIMEST-AINTC-6</t>
  </si>
  <si>
    <t>SIGN OF VALUATION AMOUNT INCLUDED ACCRUED INTEREST 6</t>
  </si>
  <si>
    <t>L130-SIMEST-AINTC-7</t>
  </si>
  <si>
    <t>SIGN OF VALUATION AMOUNT INCLUDED ACCRUED INTEREST 7</t>
  </si>
  <si>
    <t>L130-SIMEST-AINTC-8</t>
  </si>
  <si>
    <t>SIGN OF VALUATION AMOUNT INCLUDED ACCRUED INTEREST 8</t>
  </si>
  <si>
    <t>L130-SIMEST-AINTC-9</t>
  </si>
  <si>
    <t>SIGN OF VALUATION AMOUNT INCLUDED ACCRUED INTEREST 9</t>
  </si>
  <si>
    <t>L130-SIMEST-AINTC-10</t>
  </si>
  <si>
    <t>SIGN OF VALUATION AMOUNT INCLUDED ACCRUED INTEREST 10</t>
  </si>
  <si>
    <t>L130-PCMEST-AINTC-1</t>
  </si>
  <si>
    <t>PERCENTAGE OF VALUATION AMOUNT INCLUDED ACCRUED INTEREST 1</t>
  </si>
  <si>
    <t>L130-PCMEST-AINTC-2</t>
  </si>
  <si>
    <t>PERCENTAGE OF VALUATION AMOUNT INCLUDED ACCRUED INTEREST 2</t>
  </si>
  <si>
    <t>L130-PCMEST-AINTC-3</t>
  </si>
  <si>
    <t>PERCENTAGE OF VALUATION AMOUNT INCLUDED ACCRUED INTEREST 3</t>
  </si>
  <si>
    <t>L130-PCMEST-AINTC-4</t>
  </si>
  <si>
    <t>PERCENTAGE OF VALUATION AMOUNT INCLUDED ACCRUED INTEREST 4</t>
  </si>
  <si>
    <t>L130-PCMEST-AINTC-5</t>
  </si>
  <si>
    <t>PERCENTAGE OF VALUATION AMOUNT INCLUDED ACCRUED INTEREST 5</t>
  </si>
  <si>
    <t>L130-PCMEST-AINTC-6</t>
  </si>
  <si>
    <t>PERCENTAGE OF VALUATION AMOUNT INCLUDED ACCRUED INTEREST 6</t>
  </si>
  <si>
    <t>L130-PCMEST-AINTC-7</t>
  </si>
  <si>
    <t>PERCENTAGE OF VALUATION AMOUNT INCLUDED ACCRUED INTEREST 7</t>
  </si>
  <si>
    <t>L130-PCMEST-AINTC-8</t>
  </si>
  <si>
    <t>PERCENTAGE OF VALUATION AMOUNT INCLUDED ACCRUED INTEREST 8</t>
  </si>
  <si>
    <t>L130-PCMEST-AINTC-9</t>
  </si>
  <si>
    <t>PERCENTAGE OF VALUATION AMOUNT INCLUDED ACCRUED INTEREST 9</t>
  </si>
  <si>
    <t>L130-PCMEST-AINTC-10</t>
  </si>
  <si>
    <t>PERCENTAGE OF VALUATION AMOUNT INCLUDED ACCRUED INTEREST 10</t>
  </si>
  <si>
    <t>L130-SIPCENT-MEST-AINTC-1</t>
  </si>
  <si>
    <t>SIGN OF PERCENTAGE OF VALUATION AMOUNT INCLUDED ACCRUED INTEREST 1</t>
  </si>
  <si>
    <t>L130-SIPCENT-MEST-AINTC-2</t>
  </si>
  <si>
    <t>SIGN OF PERCENTAGE OF VALUATION AMOUNT INCLUDED ACCRUED INTEREST 2</t>
  </si>
  <si>
    <t>L130-SIPCENT-MEST-AINTC-3</t>
  </si>
  <si>
    <t>SIGN OF PERCENTAGE OF VALUATION AMOUNT INCLUDED ACCRUED INTEREST 3</t>
  </si>
  <si>
    <t>L130-SIPCENT-MEST-AINTC-4</t>
  </si>
  <si>
    <t>SIGN OF PERCENTAGE OF VALUATION AMOUNT INCLUDED ACCRUED INTEREST 4</t>
  </si>
  <si>
    <t>L130-SIPCENT-MEST-AINTC-5</t>
  </si>
  <si>
    <t>SIGN OF PERCENTAGE OF VALUATION AMOUNT INCLUDED ACCRUED INTEREST 5</t>
  </si>
  <si>
    <t>L130-SIPCENT-MEST-AINTC-6</t>
  </si>
  <si>
    <t>SIGN OF PERCENTAGE OF VALUATION AMOUNT INCLUDED ACCRUED INTEREST 6</t>
  </si>
  <si>
    <t>L130-SIPCENT-MEST-AINTC-7</t>
  </si>
  <si>
    <t>SIGN OF PERCENTAGE OF VALUATION AMOUNT INCLUDED ACCRUED INTEREST 7</t>
  </si>
  <si>
    <t>L130-SIPCENT-MEST-AINTC-8</t>
  </si>
  <si>
    <t>SIGN OF PERCENTAGE OF VALUATION AMOUNT INCLUDED ACCRUED INTEREST 8</t>
  </si>
  <si>
    <t>L130-SIPCENT-MEST-AINTC-9</t>
  </si>
  <si>
    <t>SIGN OF PERCENTAGE OF VALUATION AMOUNT INCLUDED ACCRUED INTEREST 9</t>
  </si>
  <si>
    <t>L130-SIPCENT-MEST-AINTC-10</t>
  </si>
  <si>
    <t>SIGN OF PERCENTAGE OF VALUATION AMOUNT INCLUDED ACCRUED INTEREST 10</t>
  </si>
  <si>
    <t>L130-COTYP-MON-RITI-EUR</t>
  </si>
  <si>
    <t>X(64)</t>
  </si>
  <si>
    <t>L130-COFIN-REC</t>
  </si>
  <si>
    <t>L132-NOCLI-DOS</t>
  </si>
  <si>
    <t>L132-COCONS</t>
  </si>
  <si>
    <t>L132-COID-REC-EST-DALI</t>
  </si>
  <si>
    <t>L132-NOSEQ-REC-EST-DALI</t>
  </si>
  <si>
    <t>L132-COTYP-LGN-EVO-CHGE-EST</t>
  </si>
  <si>
    <t>EXCHANGE RATE MOVE VALUATION LINE TYPE CODE</t>
  </si>
  <si>
    <t xml:space="preserve">C = FOREX RATE AGAINST VALUATION CURRENCY
V = EXCHANGE RATE MOVE
</t>
  </si>
  <si>
    <t>L132-COPERI-EVO-CHGE-EST</t>
  </si>
  <si>
    <t>EXCHANGE RATE MOVE VALUATION LINE PERIOD CODE</t>
  </si>
  <si>
    <t xml:space="preserve">A = CURRENT QUARTER
B = CHRONOLOGICAL QUARTER
C = CHRONOLOGICAL YEAR
D = END OF CHRONOLOGICAL YEAR UNTIL CURRENT DATE
</t>
  </si>
  <si>
    <t>L132-NOLGN-EVO-CHGE-EST</t>
  </si>
  <si>
    <t>EXCHANGE RATE MOVE VALUATION LINE NUMBER</t>
  </si>
  <si>
    <t>Line number</t>
  </si>
  <si>
    <t>L132-DSFIN</t>
  </si>
  <si>
    <t>END DATE (CCYYMMJJ)</t>
  </si>
  <si>
    <t>Exchange rate date</t>
  </si>
  <si>
    <t>L132-DSDEB</t>
  </si>
  <si>
    <t>START DATE (CCYYMMJJ)</t>
  </si>
  <si>
    <t>L132-COMONL-ISO-1</t>
  </si>
  <si>
    <t>CURRENCY ISO CODE IN CHARACTERS 1</t>
  </si>
  <si>
    <t>L132-COMONL-ISO-2</t>
  </si>
  <si>
    <t>CURRENCY ISO CODE IN CHARACTERS 2</t>
  </si>
  <si>
    <t>L132-COMONL-ISO-3</t>
  </si>
  <si>
    <t>CURRENCY ISO CODE IN CHARACTERS 3</t>
  </si>
  <si>
    <t>L132-COMONL-ISO-4</t>
  </si>
  <si>
    <t>CURRENCY ISO CODE IN CHARACTERS 4</t>
  </si>
  <si>
    <t>L132-COMONL-ISO-5</t>
  </si>
  <si>
    <t>CURRENCY ISO CODE IN CHARACTERS 5</t>
  </si>
  <si>
    <t>L132-COMONL-ISO-6</t>
  </si>
  <si>
    <t>CURRENCY ISO CODE IN CHARACTERS 6</t>
  </si>
  <si>
    <t>L132-COMONL-ISO-7</t>
  </si>
  <si>
    <t>CURRENCY ISO CODE IN CHARACTERS 7</t>
  </si>
  <si>
    <t>L132-COMONL-ISO-8</t>
  </si>
  <si>
    <t>CURRENCY ISO CODE IN CHARACTERS 8</t>
  </si>
  <si>
    <t>L132-COMONL-ISO-9</t>
  </si>
  <si>
    <t>CURRENCY ISO CODE IN CHARACTERS 9</t>
  </si>
  <si>
    <t>L132-COMONL-ISO-10</t>
  </si>
  <si>
    <t>CURRENCY ISO CODE IN CHARACTERS 10</t>
  </si>
  <si>
    <t>L132-CHMONES-1</t>
  </si>
  <si>
    <t>FOREX RATE AGAINST VALUATION CURRENCY 1</t>
  </si>
  <si>
    <t>L132-CHMONES-2</t>
  </si>
  <si>
    <t>FOREX RATE AGAINST VALUATION CURRENCY 2</t>
  </si>
  <si>
    <t>L132-CHMONES-3</t>
  </si>
  <si>
    <t>FOREX RATE AGAINST VALUATION CURRENCY 3</t>
  </si>
  <si>
    <t>L132-CHMONES-4</t>
  </si>
  <si>
    <t>FOREX RATE AGAINST VALUATION CURRENCY 4</t>
  </si>
  <si>
    <t>L132-CHMONES-5</t>
  </si>
  <si>
    <t>FOREX RATE AGAINST VALUATION CURRENCY 5</t>
  </si>
  <si>
    <t>L132-CHMONES-6</t>
  </si>
  <si>
    <t>FOREX RATE AGAINST VALUATION CURRENCY 6</t>
  </si>
  <si>
    <t>L132-CHMONES-7</t>
  </si>
  <si>
    <t>FOREX RATE AGAINST VALUATION CURRENCY 7</t>
  </si>
  <si>
    <t>L132-CHMONES-8</t>
  </si>
  <si>
    <t>FOREX RATE AGAINST VALUATION CURRENCY 8</t>
  </si>
  <si>
    <t>L132-CHMONES-9</t>
  </si>
  <si>
    <t>FOREX RATE AGAINST VALUATION CURRENCY 9</t>
  </si>
  <si>
    <t>L132-CHMONES-10</t>
  </si>
  <si>
    <t>FOREX RATE AGAINST VALUATION CURRENCY 10</t>
  </si>
  <si>
    <t>L132-SICHGE-MONES-1</t>
  </si>
  <si>
    <t>SIGN OF FOREX RATE AGAINST VALUATION CURRENCY 1</t>
  </si>
  <si>
    <t>L132-SICHGE-MONES-2</t>
  </si>
  <si>
    <t>SIGN OF FOREX RATE AGAINST VALUATION CURRENCY 2</t>
  </si>
  <si>
    <t>L132-SICHGE-MONES-3</t>
  </si>
  <si>
    <t>SIGN OF FOREX RATE AGAINST VALUATION CURRENCY 3</t>
  </si>
  <si>
    <t>L132-SICHGE-MONES-4</t>
  </si>
  <si>
    <t>SIGN OF FOREX RATE AGAINST VALUATION CURRENCY 4</t>
  </si>
  <si>
    <t>L132-SICHGE-MONES-5</t>
  </si>
  <si>
    <t>SIGN OF FOREX RATE AGAINST VALUATION CURRENCY 5</t>
  </si>
  <si>
    <t>L132-SICHGE-MONES-6</t>
  </si>
  <si>
    <t>SIGN OF FOREX RATE AGAINST VALUATION CURRENCY 6</t>
  </si>
  <si>
    <t>L132-SICHGE-MONES-7</t>
  </si>
  <si>
    <t>SIGN OF FOREX RATE AGAINST VALUATION CURRENCY 7</t>
  </si>
  <si>
    <t>L132-SICHGE-MONES-8</t>
  </si>
  <si>
    <t>SIGN OF FOREX RATE AGAINST VALUATION CURRENCY 8</t>
  </si>
  <si>
    <t>L132-SICHGE-MONES-9</t>
  </si>
  <si>
    <t>SIGN OF FOREX RATE AGAINST VALUATION CURRENCY 9</t>
  </si>
  <si>
    <t>L132-SICHGE-MONES-10</t>
  </si>
  <si>
    <t>SIGN OF FOREX RATE AGAINST VALUATION CURRENCY 10</t>
  </si>
  <si>
    <t>L132-COCHGE-MONES-1</t>
  </si>
  <si>
    <t>TYPE CODE OF FOREX RATE AGAINST VALUATION CURRENCY 1</t>
  </si>
  <si>
    <t>L132-COCHGE-MONES-2</t>
  </si>
  <si>
    <t>TYPE CODE OF FOREX RATE AGAINST VALUATION CURRENCY 2</t>
  </si>
  <si>
    <t>L132-COCHGE-MONES-3</t>
  </si>
  <si>
    <t>TYPE CODE OF FOREX RATE AGAINST VALUATION CURRENCY 3</t>
  </si>
  <si>
    <t>L132-COCHGE-MONES-4</t>
  </si>
  <si>
    <t>TYPE CODE OF FOREX RATE AGAINST VALUATION CURRENCY 4</t>
  </si>
  <si>
    <t>L132-COCHGE-MONES-5</t>
  </si>
  <si>
    <t>TYPE CODE OF FOREX RATE AGAINST VALUATION CURRENCY 5</t>
  </si>
  <si>
    <t>L132-COCHGE-MONES-6</t>
  </si>
  <si>
    <t>TYPE CODE OF FOREX RATE AGAINST VALUATION CURRENCY 6</t>
  </si>
  <si>
    <t>L132-COCHGE-MONES-7</t>
  </si>
  <si>
    <t>TYPE CODE OF FOREX RATE AGAINST VALUATION CURRENCY 7</t>
  </si>
  <si>
    <t>L132-COCHGE-MONES-8</t>
  </si>
  <si>
    <t>TYPE CODE OF FOREX RATE AGAINST VALUATION CURRENCY 8</t>
  </si>
  <si>
    <t>L132-COCHGE-MONES-9</t>
  </si>
  <si>
    <t>TYPE CODE OF FOREX RATE AGAINST VALUATION CURRENCY 9</t>
  </si>
  <si>
    <t>L132-COCHGE-MONES-10</t>
  </si>
  <si>
    <t>TYPE CODE OF FOREX RATE AGAINST VALUATION CURRENCY 10</t>
  </si>
  <si>
    <t>L132-PCVAR-1</t>
  </si>
  <si>
    <t>VARIATION PERCENTAGE 1</t>
  </si>
  <si>
    <t>L132-PCVAR-2</t>
  </si>
  <si>
    <t>VARIATION PERCENTAGE 2</t>
  </si>
  <si>
    <t>L132-PCVAR-3</t>
  </si>
  <si>
    <t>VARIATION PERCENTAGE 3</t>
  </si>
  <si>
    <t>L132-PCVAR-4</t>
  </si>
  <si>
    <t>VARIATION PERCENTAGE 4</t>
  </si>
  <si>
    <t>L132-PCVAR-5</t>
  </si>
  <si>
    <t>VARIATION PERCENTAGE 5</t>
  </si>
  <si>
    <t>L132-PCVAR-6</t>
  </si>
  <si>
    <t>VARIATION PERCENTAGE 6</t>
  </si>
  <si>
    <t>L132-PCVAR-7</t>
  </si>
  <si>
    <t>VARIATION PERCENTAGE 7</t>
  </si>
  <si>
    <t>L132-PCVAR-8</t>
  </si>
  <si>
    <t>VARIATION PERCENTAGE 8</t>
  </si>
  <si>
    <t>L132-PCVAR-9</t>
  </si>
  <si>
    <t>VARIATION PERCENTAGE 9</t>
  </si>
  <si>
    <t>L132-PCVAR-10</t>
  </si>
  <si>
    <t>VARIATION PERCENTAGE 10</t>
  </si>
  <si>
    <t>L132-SIPCENT-VAR-1</t>
  </si>
  <si>
    <t>SIGN OF VARIATION PERCENTAGE 1</t>
  </si>
  <si>
    <t>L132-SIPCENT-VAR-2</t>
  </si>
  <si>
    <t>SIGN OF VARIATION PERCENTAGE 2</t>
  </si>
  <si>
    <t>L132-SIPCENT-VAR-3</t>
  </si>
  <si>
    <t>SIGN OF VARIATION PERCENTAGE 3</t>
  </si>
  <si>
    <t>L132-SIPCENT-VAR-4</t>
  </si>
  <si>
    <t>SIGN OF VARIATION PERCENTAGE 4</t>
  </si>
  <si>
    <t>L132-SIPCENT-VAR-5</t>
  </si>
  <si>
    <t>SIGN OF VARIATION PERCENTAGE 5</t>
  </si>
  <si>
    <t>L132-SIPCENT-VAR-6</t>
  </si>
  <si>
    <t>SIGN OF VARIATION PERCENTAGE 6</t>
  </si>
  <si>
    <t>L132-SIPCENT-VAR-7</t>
  </si>
  <si>
    <t>SIGN OF VARIATION PERCENTAGE 7</t>
  </si>
  <si>
    <t>L132-SIPCENT-VAR-8</t>
  </si>
  <si>
    <t>SIGN OF VARIATION PERCENTAGE 8</t>
  </si>
  <si>
    <t>L132-SIPCENT-VAR-9</t>
  </si>
  <si>
    <t>SIGN OF VARIATION PERCENTAGE 9</t>
  </si>
  <si>
    <t>L132-SIPCENT-VAR-10</t>
  </si>
  <si>
    <t>SIGN OF VARIATION PERCENTAGE 10</t>
  </si>
  <si>
    <t>L132-COTYP-MON-EUR-1</t>
  </si>
  <si>
    <t>CODE FOR TYPE OF CURRENCY / EURO 1</t>
  </si>
  <si>
    <t>L132-COTYP-MON-EUR-2</t>
  </si>
  <si>
    <t>CODE FOR TYPE OF CURRENCY / EURO 2</t>
  </si>
  <si>
    <t xml:space="preserve">1 = "OUT" EURO CURRENCY
1 = "IN" EURO CURRENCY
2 = EURO ITSELF
</t>
  </si>
  <si>
    <t>L132-COTYP-MON-EUR-3</t>
  </si>
  <si>
    <t>CODE FOR TYPE OF CURRENCY / EURO 3</t>
  </si>
  <si>
    <t xml:space="preserve">2 = "OUT" EURO CURRENCY
1 = "IN" EURO CURRENCY
2 = EURO ITSELF
</t>
  </si>
  <si>
    <t>L132-COTYP-MON-EUR-4</t>
  </si>
  <si>
    <t>CODE FOR TYPE OF CURRENCY / EURO 4</t>
  </si>
  <si>
    <t xml:space="preserve">3 = "OUT" EURO CURRENCY
1 = "IN" EURO CURRENCY
2 = EURO ITSELF
</t>
  </si>
  <si>
    <t>L132-COTYP-MON-EUR-5</t>
  </si>
  <si>
    <t>CODE FOR TYPE OF CURRENCY / EURO 5</t>
  </si>
  <si>
    <t xml:space="preserve">4 = "OUT" EURO CURRENCY
1 = "IN" EURO CURRENCY
2 = EURO ITSELF
</t>
  </si>
  <si>
    <t>L132-COTYP-MON-EUR-6</t>
  </si>
  <si>
    <t>CODE FOR TYPE OF CURRENCY / EURO 6</t>
  </si>
  <si>
    <t xml:space="preserve">5 = "OUT" EURO CURRENCY
1 = "IN" EURO CURRENCY
2 = EURO ITSELF
</t>
  </si>
  <si>
    <t>L132-COTYP-MON-EUR-7</t>
  </si>
  <si>
    <t>CODE FOR TYPE OF CURRENCY / EURO 7</t>
  </si>
  <si>
    <t xml:space="preserve">6 = "OUT" EURO CURRENCY
1 = "IN" EURO CURRENCY
2 = EURO ITSELF
</t>
  </si>
  <si>
    <t>L132-COTYP-MON-EUR-8</t>
  </si>
  <si>
    <t>CODE FOR TYPE OF CURRENCY / EURO 8</t>
  </si>
  <si>
    <t xml:space="preserve">7 = "OUT" EURO CURRENCY
1 = "IN" EURO CURRENCY
2 = EURO ITSELF
</t>
  </si>
  <si>
    <t>L132-COTYP-MON-EUR-9</t>
  </si>
  <si>
    <t>CODE FOR TYPE OF CURRENCY / EURO 9</t>
  </si>
  <si>
    <t xml:space="preserve">8 = "OUT" EURO CURRENCY
1 = "IN" EURO CURRENCY
2 = EURO ITSELF
</t>
  </si>
  <si>
    <t>L132-COTYP-MON-EUR-10</t>
  </si>
  <si>
    <t>CODE FOR TYPE OF CURRENCY / EURO 10</t>
  </si>
  <si>
    <t xml:space="preserve">9 = "OUT" EURO CURRENCY
1 = "IN" EURO CURRENCY
2 = EURO ITSELF
</t>
  </si>
  <si>
    <t>X(74)</t>
  </si>
  <si>
    <t>L132-COFIN-REC</t>
  </si>
  <si>
    <t>L134-NOCLI-DOS</t>
  </si>
  <si>
    <t>L134-COCONS</t>
  </si>
  <si>
    <t>L134-COID-REC-EST-DALI</t>
  </si>
  <si>
    <t>L134-NOSEQ-REC-EST-DALI</t>
  </si>
  <si>
    <t>L134-NOLGN-PGLO-EST</t>
  </si>
  <si>
    <t>GLOBAL PERFORMANCE VALUATION LINE NUMBER</t>
  </si>
  <si>
    <t>Line number for L134 performance records</t>
  </si>
  <si>
    <t>L134-NOFCALC-PGLO</t>
  </si>
  <si>
    <t>CALCULATION FORMULA NUMBER FOR THE GLOBAL PERFORMANCE</t>
  </si>
  <si>
    <t xml:space="preserve">1 = CAPITAL + NET INCOME
2 = CAPITAL ONLY
3 = CAPITAL + GROSS INCOME
</t>
  </si>
  <si>
    <t>L134-COSPEC-MONT</t>
  </si>
  <si>
    <t>L134-COMONL-ISO</t>
  </si>
  <si>
    <t>L134-CORDT-GLOB</t>
  </si>
  <si>
    <t>GLOBAL INCOME CODE</t>
  </si>
  <si>
    <t xml:space="preserve">0 = WITHOUT GLOBAL INCOME
1 = WITH GLOBAL INCOME
</t>
  </si>
  <si>
    <t>L134-COSPEC-PGLO-EST-1</t>
  </si>
  <si>
    <t>TABLE NO 1 SPEC. CODE FOR GLOB. PERF.</t>
  </si>
  <si>
    <t>L134-COORG-DATA-PGLO-EST-1</t>
  </si>
  <si>
    <t>GLOBAL PERF. DATA SOURCE CODE FOR TABLE 1 IN PORTFOLIO VALUATION</t>
  </si>
  <si>
    <t xml:space="preserve">1 = NEW PERFORMANCE (R-PGLO)
2 = OLD PERFORMANCE (R-GEST)
</t>
  </si>
  <si>
    <t>L134-COLGN-PGLO-EST-1</t>
  </si>
  <si>
    <t>GLOBAL PERF. LINE CODE FOR TABLE NO 1 IN PORTFOLIO VALUATION</t>
  </si>
  <si>
    <t xml:space="preserve">0 = EMPTY LINE
1 = NORMAL DETAIL LINE
2 = DETAIL LINE START OF PERFORMANCE CHAIN
3 = LINE "NET DEPOSITS SINCE THE BEGINNING"
4 = LINE "NET DEPOSITS SINCE DD.MM.YYYY"
5 = LINE "DEPOSITS BEFORE CCYY"
6 = LINE "NET DEPOSITS AS OF DD.MM.CCYY"
</t>
  </si>
  <si>
    <t>L134-COPERI-GEN</t>
  </si>
  <si>
    <t>GENERAL RECURRENCE CODE</t>
  </si>
  <si>
    <t>J = DAILY
M = MONTHLY
T = QUARTERLY
S = HALF-YEARLY
A = ANNUAL</t>
  </si>
  <si>
    <t>L134-DSFIN</t>
  </si>
  <si>
    <t>L134-COPIL-EDI-TAUX-PGLO</t>
  </si>
  <si>
    <t>EDITION PILOTING CODE FOR GLOBAL PERFORMANCE RATE</t>
  </si>
  <si>
    <t>0 = NO EDITION OF THE RATE
1 = EDITION OF THE RATE</t>
  </si>
  <si>
    <t>L134-TXPGLO</t>
  </si>
  <si>
    <t>GLOBAL PERFORMANCE RATE IN %</t>
  </si>
  <si>
    <t>L134-SITAUX-PGLO</t>
  </si>
  <si>
    <t>SIGN OF GLOBAL PERFORMANCE RATE IN %</t>
  </si>
  <si>
    <t>L134-COPIL-EDI-MONT-PGLO</t>
  </si>
  <si>
    <t>EDITION PILOTING CODE FOR GLOBAL PERFORMANCE AMOUNT</t>
  </si>
  <si>
    <t>0 = NO EDITION OF THE AMOUNT
1 = EDITION OF THE AMOUNT</t>
  </si>
  <si>
    <t>L134-MTPGLO-D0</t>
  </si>
  <si>
    <t>GLOBAL PERFORMANCE AMOUNT</t>
  </si>
  <si>
    <t>9(15)</t>
  </si>
  <si>
    <t>L134-SIMONT-PGLO</t>
  </si>
  <si>
    <t>SIGN OF GLOBAL PERFORMANCE AMOUNT</t>
  </si>
  <si>
    <t>L134-MTEST-AINTC-D0</t>
  </si>
  <si>
    <t>VALUATION AMOUNT WITH ACCRUED INTEREST</t>
  </si>
  <si>
    <t>L134-SIMEST-AINTC</t>
  </si>
  <si>
    <t>SIGN OF VALUATION AMOUNT INCLUDED ACCRUED INTEREST</t>
  </si>
  <si>
    <t>L134-MTES-FONDS-D0</t>
  </si>
  <si>
    <t>AMOUNT OF DEPOSIT/WITHDRAWAL OF FUNDS</t>
  </si>
  <si>
    <t>L134-SIMONT-ES-FONDS</t>
  </si>
  <si>
    <t>SIGN OF DEPOSIT/WITHDRAWAL AMOUNT OF FUNDS</t>
  </si>
  <si>
    <t>L134-MTES-TIT-D0</t>
  </si>
  <si>
    <t>DEPOSIT/WITHDRAWAL AMOUNT OF SECURITIES</t>
  </si>
  <si>
    <t>L134-SIMONT-ES-TIT</t>
  </si>
  <si>
    <t>SIGN OF DEPOSIT/WITHDRAWAL AMOUNT OF SECURITIES</t>
  </si>
  <si>
    <t>L134-MTREV-D0</t>
  </si>
  <si>
    <t>INCOME AMOUNT (PL8, 0)</t>
  </si>
  <si>
    <t>L134-SIMONT-REV</t>
  </si>
  <si>
    <t>SIGN OF INCOME AMOUNT</t>
  </si>
  <si>
    <t>L134-COPIL-EDI-TAUX-RDT-GLOB</t>
  </si>
  <si>
    <t>EDITION PILOTING CODE FOR GLOBAL INCOME RATE</t>
  </si>
  <si>
    <t>L134-TXRDT-GLOB</t>
  </si>
  <si>
    <t>GLOBAL YIELD RATE IN %</t>
  </si>
  <si>
    <t>L134-SITAUX-RDT-GLOB</t>
  </si>
  <si>
    <t>SIGN OF GLOBAL YIELD RATE</t>
  </si>
  <si>
    <t>L134-COTYP-MON-EUR</t>
  </si>
  <si>
    <t>X(60)</t>
  </si>
  <si>
    <t>L134-COFIN-REC</t>
  </si>
  <si>
    <t>L135-NOCLI-DOS</t>
  </si>
  <si>
    <t>L135-COCONS</t>
  </si>
  <si>
    <t>L135-COID-REC-EST-DALI</t>
  </si>
  <si>
    <t>L135-NOSEQ-REC-EST-DALI</t>
  </si>
  <si>
    <t>L135-NOLGN-PGLO-EST</t>
  </si>
  <si>
    <t>Line number for L135 performance records</t>
  </si>
  <si>
    <t>L135-NOFCALC-PGLO</t>
  </si>
  <si>
    <t>1 = CAPITAL + NET INCOME
2 = CAPITAL ONLY
3 = CAPITAL + GROSS INCOME</t>
  </si>
  <si>
    <t>L135-COSPEC-MONT</t>
  </si>
  <si>
    <t>1 = QUOTED PER UNITS
2 = QUOTED PER HUNDREDS
3 = QUOTED PER THOUSANDS
6 = QUOTED PER MILLIONS</t>
  </si>
  <si>
    <t>L135-COFBQUE-PGLO</t>
  </si>
  <si>
    <t>BANKING FEES CODE FOR GLOBAL PERFORMANCE</t>
  </si>
  <si>
    <t>0 = WITHOUT BANKING FEES
1 = WITH BANKING FEES</t>
  </si>
  <si>
    <t>L135-COMONL-ISO</t>
  </si>
  <si>
    <t>L135-COSPEC-PGLO-EST-2-DALI</t>
  </si>
  <si>
    <t>TABLE NO 2 SPEC. CODE FOR GLOB. PERF. IN DATALINK VALUATION</t>
  </si>
  <si>
    <t>1 = SINCE THE END OF THE LAST QUARTER
2 = SINCE THE END OF THE LAST YEAR
3 = BETWEEN TWO DATES</t>
  </si>
  <si>
    <t>L135-DSDEB</t>
  </si>
  <si>
    <t>L135-DSFIN</t>
  </si>
  <si>
    <t>L135-COPGLO-PRES-DERN</t>
  </si>
  <si>
    <t>GLOBAL PERFORMANCE CODE SINCE THE LAST PRESENTATION</t>
  </si>
  <si>
    <t>0 = NO, PERFORMANCE SINCE A DATE SPECIFIED IN THE ORDER
1 = YES, PERFORMANCE SINCE THE LAST PRESENTATION DATE</t>
  </si>
  <si>
    <t>L135-MTEST-AINTC-DEB-D0</t>
  </si>
  <si>
    <t>VALUATION WITH ACCRUED INTEREST FOR THE START (PL8 ,0)</t>
  </si>
  <si>
    <t>L135-SIMEST-AINTC-DEB</t>
  </si>
  <si>
    <t>SIGN OF VALUATION AMOUNT INCLUDED ACCRUED INTEREST FOR THE START</t>
  </si>
  <si>
    <t>L135-MTAFONDS-D0</t>
  </si>
  <si>
    <t>FUNDS DEPOSIT AMOUNT (PL8, 0)</t>
  </si>
  <si>
    <t>L135-SIMONT-AFONDS</t>
  </si>
  <si>
    <t>SIGN OF FUNDS DEPOSIT AMOUNT</t>
  </si>
  <si>
    <t>L135-MTRFONDS-D0</t>
  </si>
  <si>
    <t>FUNDS WITHDRAWAL AMOUNT (PL8, 0)</t>
  </si>
  <si>
    <t>L135-SIMONT-RFONDS</t>
  </si>
  <si>
    <t>SIGN OF FUNDS WITHDRAWAL AMOUNT</t>
  </si>
  <si>
    <t>L135-MTATIT-AINTC-D0</t>
  </si>
  <si>
    <t>SECURITIES DEPOSIT AMOUNT WITH ACCRUED INTEREST (PL8 ,0)</t>
  </si>
  <si>
    <t>L135-SIMONT-ATIT-AINTC</t>
  </si>
  <si>
    <t>SIGN OF SECURITIES DEPOSIT AMOUNT WITH ACCRUED INTEREST</t>
  </si>
  <si>
    <t>L135-MTRTIT-AINTC-D0</t>
  </si>
  <si>
    <t>SECURITIES WITHDRAWAL AMOUNT WITH ACCRUED INTEREST (PL8 ,0)</t>
  </si>
  <si>
    <t>L135-SIMONT-RTIT-AINTC</t>
  </si>
  <si>
    <t>SIGN OF SECURITIES WITHDRAWAL AMOUNT WITH ACCRUED INTEREST</t>
  </si>
  <si>
    <t>L135-MTES-FONDS-TIT-D0</t>
  </si>
  <si>
    <t>AMOUNT OF DEPOSIT/WITHDRAWAL OF FUNDS AND SECURITIES</t>
  </si>
  <si>
    <t>POSITIVE = INCREASE
NEGATIVE = DECREASE
POSITIVE = INCREASE
NEGATIVE = DECREASE</t>
  </si>
  <si>
    <t>L135-SIMONT-ES-FONDS-TIT</t>
  </si>
  <si>
    <t>SIGN OF AMOUNT OF DEPOSIT/WITHDRAWAL OF FUNDS AND SECURITIES</t>
  </si>
  <si>
    <t>L135-MTREV-BRUT-D0</t>
  </si>
  <si>
    <t>GROSS INCOME AMOUNT (PL8 ,0)</t>
  </si>
  <si>
    <t>L135-SIMONT-REV-BRUT</t>
  </si>
  <si>
    <t>SIGN OF GROSS INCOME AMOUNT</t>
  </si>
  <si>
    <t>L135-MTIMP-FRAIS-REV-D0</t>
  </si>
  <si>
    <t>AMOUNT OF TAXES AND CHARGES ON INCOME (PL8, 0)</t>
  </si>
  <si>
    <t>L135-SIMONT-IMP-FRAIS-REV</t>
  </si>
  <si>
    <t>SIGN OF AMOUNT OF TAXES AND CHARGES ON INCOME</t>
  </si>
  <si>
    <t>L135-MTRI-D0</t>
  </si>
  <si>
    <t>AMOUNT OF RECOVERABLE TAX (PL8, 0)</t>
  </si>
  <si>
    <t>L135-SIMONT-RI</t>
  </si>
  <si>
    <t>SIGN OF AMOUNT OF RECOVERABLE TAX</t>
  </si>
  <si>
    <t>L135-MTREV-NET-D0</t>
  </si>
  <si>
    <t>NET INCOME AMOUNT (PL8, 0)</t>
  </si>
  <si>
    <t>L135-SIMONT-REV-NET</t>
  </si>
  <si>
    <t>SIGN OF NET INCOME AMOUNT</t>
  </si>
  <si>
    <t>L135-MTINTC-DEB-D0</t>
  </si>
  <si>
    <t>AMOUNT OF ACCRUED INTEREST AT THE START OF THE PERIOD (PL8, 0)</t>
  </si>
  <si>
    <t>L135-SIMONT-INTC-DEB</t>
  </si>
  <si>
    <t>SIGN OF ACCRUED INTEREST AMOUNT AT THE START OF THE PERIOD</t>
  </si>
  <si>
    <t>L135-MTINTC-FIN-D0</t>
  </si>
  <si>
    <t>AMOUNT OF ACCRUED INTEREST AT THE END OF THE PERIOD (PL8, 0)</t>
  </si>
  <si>
    <t>L135-SIMONT-INTC-FIN</t>
  </si>
  <si>
    <t>SIGN OF ACCRUED INTEREST AMOUNT AT THE END OF THE PERIOD</t>
  </si>
  <si>
    <t>L135-MTINTC-ATIT-D0</t>
  </si>
  <si>
    <t>ACCRUED INTEREST AMOUNT ON SECURITIES DEPOSIT (PL8, 0)</t>
  </si>
  <si>
    <t>L135-SIMONT-INTC-ATIT</t>
  </si>
  <si>
    <t>SIGN OF ACCRUED INTEREST AMOUNT ON SECURITIES DEPOSIT</t>
  </si>
  <si>
    <t>L135-MTINTC-RTIT-D0</t>
  </si>
  <si>
    <t>ACCRUED INTEREST AMOUNT ON WITHDRAWAL OF SECURITIES (PL8, 0)</t>
  </si>
  <si>
    <t>L135-SIMONT-INTC-RTIT</t>
  </si>
  <si>
    <t>SIGN OF ACCRUED INTEREST AMOUNT ON SECURITIES WITHDRAWAL</t>
  </si>
  <si>
    <t>L135-MTINT-ACH-D0</t>
  </si>
  <si>
    <t>AMOUNT OF INTERESTS PURCHASED (PL8, 0)</t>
  </si>
  <si>
    <t>L135-SIMONT-INT-ACH</t>
  </si>
  <si>
    <t>SIGN OF AMOUNT OF INTERESTS PURCHASED</t>
  </si>
  <si>
    <t>L135-MTINT-VTE-D0</t>
  </si>
  <si>
    <t>AMOUNT OF INTERESTS SOLD (PL8, 0)</t>
  </si>
  <si>
    <t>L135-SIMONT-INT-VTE</t>
  </si>
  <si>
    <t>SIGN OF AMOUNT OF INTERESTS SOLD</t>
  </si>
  <si>
    <t>L135-MTREV-D0</t>
  </si>
  <si>
    <t>L135-SIMONT-REV</t>
  </si>
  <si>
    <t>L135-MTFBQUE-D0</t>
  </si>
  <si>
    <t>AMOUNT OF BANKING FEES (PL8, 0)</t>
  </si>
  <si>
    <t>L135-SIMONT-FBQUE</t>
  </si>
  <si>
    <t>SIGN OF BANKING FEES AMOUNT</t>
  </si>
  <si>
    <t>L135-MTVAR-CAP-D0</t>
  </si>
  <si>
    <t>AMOUNT OF CAPITAL CHANGE (PL8, 0)</t>
  </si>
  <si>
    <t>L135-SIMONT-VAR-CAP</t>
  </si>
  <si>
    <t>SIGN OF CAPITAL CHANGE AMOUNT</t>
  </si>
  <si>
    <t>L135-MTEST-AINTC-FIN-D0</t>
  </si>
  <si>
    <t>VALUATION WITH ACCRUED INTEREST FOR THE END (PL8 ,0)</t>
  </si>
  <si>
    <t>L135-SIMEST-AINTC-FIN</t>
  </si>
  <si>
    <t>SIGN OF VALUATION AMOUNT INCLUDED ACCRUED INTEREST FOR THE END</t>
  </si>
  <si>
    <t>L135-COPIL-EDI-TAUX-PGLO</t>
  </si>
  <si>
    <t>L135-TXPGLO</t>
  </si>
  <si>
    <t>L135-SITAUX-PGLO</t>
  </si>
  <si>
    <t>L135-COPIL-EDI-TAUX-PGLO-AN</t>
  </si>
  <si>
    <t>EDITION PILOTING CODE FOR ANNUALISED GLOBAL PERFORMANCE RATE</t>
  </si>
  <si>
    <t>L135-TXPGLO-AN</t>
  </si>
  <si>
    <t>ANNUALISED GLOBAL PERFORMANCE RATE IN %</t>
  </si>
  <si>
    <t>L135-SITAUX-PGLO-AN</t>
  </si>
  <si>
    <t>SIGN OF ANNUALISED GLOBAL PERFORMANCE RATE IN %</t>
  </si>
  <si>
    <t>L135-COTYP-MON-EUR</t>
  </si>
  <si>
    <t>X(71)</t>
  </si>
  <si>
    <t>L135-COFIN-REC</t>
  </si>
  <si>
    <t>L136-NOCLI-DOS</t>
  </si>
  <si>
    <t>L136-COCONS</t>
  </si>
  <si>
    <t>L136-COID-REC-EST-DALI</t>
  </si>
  <si>
    <t>L136-NOSEQ-REC-EST-DALI</t>
  </si>
  <si>
    <t>L136-NOLGN-PGLO-EST</t>
  </si>
  <si>
    <t>Line number for L136 performance records</t>
  </si>
  <si>
    <t>L136-NOFCALC-PGLO</t>
  </si>
  <si>
    <t>L136-COPERI-GEN</t>
  </si>
  <si>
    <t>L136-MMPGLO</t>
  </si>
  <si>
    <t>GLOBAL PERFORMANCE MONTH (MM)</t>
  </si>
  <si>
    <t xml:space="preserve">1 TO 12
</t>
  </si>
  <si>
    <t>L136-AASIECLE-PGLO-1</t>
  </si>
  <si>
    <t>GLOBAL PERFORMANCE YEAR (CCYY) 1</t>
  </si>
  <si>
    <t>L136-AASIECLE-PGLO-2</t>
  </si>
  <si>
    <t>GLOBAL PERFORMANCE YEAR (CCYY) 2</t>
  </si>
  <si>
    <t>L136-AASIECLE-PGLO-3</t>
  </si>
  <si>
    <t>GLOBAL PERFORMANCE YEAR (CCYY) 3</t>
  </si>
  <si>
    <t>L136-AASIECLE-PGLO-4</t>
  </si>
  <si>
    <t>GLOBAL PERFORMANCE YEAR (CCYY) 4</t>
  </si>
  <si>
    <t>L136-AASIECLE-PGLO-5</t>
  </si>
  <si>
    <t>GLOBAL PERFORMANCE YEAR (CCYY) 5</t>
  </si>
  <si>
    <t>L136-AASIECLE-PGLO-6</t>
  </si>
  <si>
    <t>GLOBAL PERFORMANCE YEAR (CCYY) 6</t>
  </si>
  <si>
    <t>L136-AASIECLE-PGLO-7</t>
  </si>
  <si>
    <t>GLOBAL PERFORMANCE YEAR (CCYY) 7</t>
  </si>
  <si>
    <t>L136-AASIECLE-PGLO-8</t>
  </si>
  <si>
    <t>GLOBAL PERFORMANCE YEAR (CCYY) 8</t>
  </si>
  <si>
    <t>L136-AASIECLE-PGLO-9</t>
  </si>
  <si>
    <t>GLOBAL PERFORMANCE YEAR (CCYY) 9</t>
  </si>
  <si>
    <t>L136-AASIECLE-PGLO-10</t>
  </si>
  <si>
    <t>GLOBAL PERFORMANCE YEAR (CCYY) 10</t>
  </si>
  <si>
    <t>L136-COPIL-EDI-TAUX-PGLO-1</t>
  </si>
  <si>
    <t>EDITION PILOTING CODE FOR GLOBAL PERFORMANCE RATE 1</t>
  </si>
  <si>
    <t xml:space="preserve">0 = NO EDITION OF THE RATE
1 = EDITION OF THE RATE
</t>
  </si>
  <si>
    <t>L136-COPIL-EDI-TAUX-PGLO-2</t>
  </si>
  <si>
    <t>EDITION PILOTING CODE FOR GLOBAL PERFORMANCE RATE 2</t>
  </si>
  <si>
    <t>L136-COPIL-EDI-TAUX-PGLO-3</t>
  </si>
  <si>
    <t>EDITION PILOTING CODE FOR GLOBAL PERFORMANCE RATE 3</t>
  </si>
  <si>
    <t>L136-COPIL-EDI-TAUX-PGLO-4</t>
  </si>
  <si>
    <t>EDITION PILOTING CODE FOR GLOBAL PERFORMANCE RATE 4</t>
  </si>
  <si>
    <t>L136-COPIL-EDI-TAUX-PGLO-5</t>
  </si>
  <si>
    <t>EDITION PILOTING CODE FOR GLOBAL PERFORMANCE RATE 5</t>
  </si>
  <si>
    <t>L136-COPIL-EDI-TAUX-PGLO-6</t>
  </si>
  <si>
    <t>EDITION PILOTING CODE FOR GLOBAL PERFORMANCE RATE 6</t>
  </si>
  <si>
    <t>L136-COPIL-EDI-TAUX-PGLO-7</t>
  </si>
  <si>
    <t>EDITION PILOTING CODE FOR GLOBAL PERFORMANCE RATE 7</t>
  </si>
  <si>
    <t>L136-COPIL-EDI-TAUX-PGLO-8</t>
  </si>
  <si>
    <t>EDITION PILOTING CODE FOR GLOBAL PERFORMANCE RATE 8</t>
  </si>
  <si>
    <t>L136-COPIL-EDI-TAUX-PGLO-9</t>
  </si>
  <si>
    <t>EDITION PILOTING CODE FOR GLOBAL PERFORMANCE RATE 9</t>
  </si>
  <si>
    <t>L136-COPIL-EDI-TAUX-PGLO-10</t>
  </si>
  <si>
    <t>EDITION PILOTING CODE FOR GLOBAL PERFORMANCE RATE 10</t>
  </si>
  <si>
    <t>L136-TXPGLO-1</t>
  </si>
  <si>
    <t>GLOBAL PERFORMANCE RATE IN % 1</t>
  </si>
  <si>
    <t>L136-TXPGLO-2</t>
  </si>
  <si>
    <t>GLOBAL PERFORMANCE RATE IN % 2</t>
  </si>
  <si>
    <t>L136-TXPGLO-3</t>
  </si>
  <si>
    <t>GLOBAL PERFORMANCE RATE IN % 3</t>
  </si>
  <si>
    <t>L136-TXPGLO-4</t>
  </si>
  <si>
    <t>GLOBAL PERFORMANCE RATE IN % 4</t>
  </si>
  <si>
    <t>L136-TXPGLO-5</t>
  </si>
  <si>
    <t>GLOBAL PERFORMANCE RATE IN % 5</t>
  </si>
  <si>
    <t>L136-TXPGLO-6</t>
  </si>
  <si>
    <t>GLOBAL PERFORMANCE RATE IN % 6</t>
  </si>
  <si>
    <t>L136-TXPGLO-7</t>
  </si>
  <si>
    <t>GLOBAL PERFORMANCE RATE IN % 7</t>
  </si>
  <si>
    <t>L136-TXPGLO-8</t>
  </si>
  <si>
    <t>GLOBAL PERFORMANCE RATE IN % 8</t>
  </si>
  <si>
    <t>L136-TXPGLO-9</t>
  </si>
  <si>
    <t>GLOBAL PERFORMANCE RATE IN % 9</t>
  </si>
  <si>
    <t>L136-TXPGLO-10</t>
  </si>
  <si>
    <t>GLOBAL PERFORMANCE RATE IN % 10</t>
  </si>
  <si>
    <t>L136-SITAUX-PGLO-1</t>
  </si>
  <si>
    <t>SIGN OF GLOBAL PERFORMANCE RATE IN % 1</t>
  </si>
  <si>
    <t>L136-SITAUX-PGLO-2</t>
  </si>
  <si>
    <t>SIGN OF GLOBAL PERFORMANCE RATE IN % 2</t>
  </si>
  <si>
    <t>L136-SITAUX-PGLO-3</t>
  </si>
  <si>
    <t>SIGN OF GLOBAL PERFORMANCE RATE IN % 3</t>
  </si>
  <si>
    <t>L136-SITAUX-PGLO-4</t>
  </si>
  <si>
    <t>SIGN OF GLOBAL PERFORMANCE RATE IN % 4</t>
  </si>
  <si>
    <t>L136-SITAUX-PGLO-5</t>
  </si>
  <si>
    <t>SIGN OF GLOBAL PERFORMANCE RATE IN % 5</t>
  </si>
  <si>
    <t>L136-SITAUX-PGLO-6</t>
  </si>
  <si>
    <t>SIGN OF GLOBAL PERFORMANCE RATE IN % 6</t>
  </si>
  <si>
    <t>L136-SITAUX-PGLO-7</t>
  </si>
  <si>
    <t>SIGN OF GLOBAL PERFORMANCE RATE IN % 7</t>
  </si>
  <si>
    <t>L136-SITAUX-PGLO-8</t>
  </si>
  <si>
    <t>SIGN OF GLOBAL PERFORMANCE RATE IN % 8</t>
  </si>
  <si>
    <t>L136-SITAUX-PGLO-9</t>
  </si>
  <si>
    <t>SIGN OF GLOBAL PERFORMANCE RATE IN % 9</t>
  </si>
  <si>
    <t>L136-SITAUX-PGLO-10</t>
  </si>
  <si>
    <t>SIGN OF GLOBAL PERFORMANCE RATE IN % 10</t>
  </si>
  <si>
    <t>X(68)</t>
  </si>
  <si>
    <t>L136-COFIN-REC</t>
  </si>
  <si>
    <t>L200-DSCPTA-DERN</t>
  </si>
  <si>
    <t>DATE OF LAST RECORD DAY</t>
  </si>
  <si>
    <t>Last booking date</t>
  </si>
  <si>
    <t>L200-DSJOUR-ENCOU</t>
  </si>
  <si>
    <t>DATE OF RECORD DAY (CCYYMMDD)</t>
  </si>
  <si>
    <t>L200-DSIPL</t>
  </si>
  <si>
    <t>IPL DATE (CCYYMMDD)</t>
  </si>
  <si>
    <t>L200-HRIPL</t>
  </si>
  <si>
    <t>IPL TIME (HHMMSS)</t>
  </si>
  <si>
    <t>L200-COQUAL-COURS</t>
  </si>
  <si>
    <t>QUALIFYING CODE FOR EXTERNAL PRICES</t>
  </si>
  <si>
    <t>B = GROSS PRICES
P = PRICES ADJUSTED BY PICTET
INDICATES THAT THE PRICE FILE CONTAINS GROSS PRICES
OR PRICES ADJUSTED BY PICTET</t>
  </si>
  <si>
    <t>L200-COQUAL-TEMPO-DATA</t>
  </si>
  <si>
    <t>TIME QUALIFICATION CODE FOR DATA</t>
  </si>
  <si>
    <t>0 = DAILY DATA
1 = END OF MONTH DATA
INDICATES IF THE FILE CONTAINS DAILY OR END OF MONTH DATA</t>
  </si>
  <si>
    <t>L200-DSCOURS</t>
  </si>
  <si>
    <t>Price date of the prices in the file</t>
  </si>
  <si>
    <t>L200-DSVALID-COURS</t>
  </si>
  <si>
    <t>PRICE VALIDATION DATE</t>
  </si>
  <si>
    <t>L200-DSCHGE</t>
  </si>
  <si>
    <t>DATE OF EXCHANGE RATE (SSAAMMJJ)</t>
  </si>
  <si>
    <t>Exchange rate date for the rates in the file</t>
  </si>
  <si>
    <t>L200-COFIN-REC</t>
  </si>
  <si>
    <t>L204-NOVAL-ISO</t>
  </si>
  <si>
    <t>L204-COPAYSL-ISO</t>
  </si>
  <si>
    <t>L204-NOVAL-NEN</t>
  </si>
  <si>
    <t>L204-NOCTL-VAL-ISO</t>
  </si>
  <si>
    <t>MODULUS FORMULA 10 DOUBLE-ADD-DOUBLE / ISO 6166</t>
  </si>
  <si>
    <t>L204-GRCLAS-VAL</t>
  </si>
  <si>
    <t>Use L204-GRINFIN classification instead.</t>
  </si>
  <si>
    <t>L204-COCLAS-1</t>
  </si>
  <si>
    <t>L204-COCLAS-2</t>
  </si>
  <si>
    <t>L204-NMVAL</t>
  </si>
  <si>
    <t>L204-GRGENR-VAL</t>
  </si>
  <si>
    <t>L204-COGENR-1-VAL</t>
  </si>
  <si>
    <t>SECURITY TYPE 1 (FAMILY) CODE</t>
  </si>
  <si>
    <t>L204-COGENR-2-VAL</t>
  </si>
  <si>
    <t>L204-COGENR-3-VAL</t>
  </si>
  <si>
    <t>L204-COGENR-4-VAL</t>
  </si>
  <si>
    <t>L204-COGENR-5-VAL</t>
  </si>
  <si>
    <t>L204-PXCPS-MIL</t>
  </si>
  <si>
    <t>COUPON'S PRICE OF CAPITAL EXPRESSED IN 1000 THS</t>
  </si>
  <si>
    <t>999,99 = UNKNOWN PRICE</t>
  </si>
  <si>
    <t>9(3)V9(2)</t>
  </si>
  <si>
    <t>L204-SIPRIX-CPS-MIL</t>
  </si>
  <si>
    <t>SIGN OF COUPON'S PRICE OF CAPITAL EXPRESSED IN 1000 THS</t>
  </si>
  <si>
    <t>L204-COGENR-CPTA</t>
  </si>
  <si>
    <t>C = QUOTED IN PRINCIPAL
P = QUOTED PER UNIT</t>
  </si>
  <si>
    <t>L204-COMONL-ISO-TIT</t>
  </si>
  <si>
    <t>BLANK = IF QUOTED PER UNIT
CODE  = IF QUOTED IN PRINCIPAL</t>
  </si>
  <si>
    <t>L204-COCAT-VAL</t>
  </si>
  <si>
    <t>SECURITY CATEGORY TYPE</t>
  </si>
  <si>
    <t>P = BEARER
N = REGISTERED (SWISS SECURITIES, GTN)
X = REGISTERED (FOREIGN OR SWISS EXCEPTION SECURITIES)</t>
  </si>
  <si>
    <t>L204-COINT-VAL</t>
  </si>
  <si>
    <t>BLANK = ORDINARY INTEREST
B     = FINANCIAL OR DISCOUNT PAPERS
M     = BONDS WITH STARTING MAXI COUPONS
N     = BONDS WITH ENDING   MAXI COUPONS
P     = BONDS WITH STARTING AND ENDING MAXI COUPONS</t>
  </si>
  <si>
    <t>L204-MTNOMI-D5</t>
  </si>
  <si>
    <t>PAR VALUE</t>
  </si>
  <si>
    <t>L204-SIMONT-NOMI-D5</t>
  </si>
  <si>
    <t>SIGN OF PAR VALUE</t>
  </si>
  <si>
    <t>L204-MTNV-D5</t>
  </si>
  <si>
    <t>IF QUOTED PER UNIT    : AMOUNT
IF QUOTED IN PRINCIPAL: PERCENT</t>
  </si>
  <si>
    <t>L204-SIMONT-NV-D5</t>
  </si>
  <si>
    <t>L204-GRPAIM-CPS</t>
  </si>
  <si>
    <t>L204-JJPAIM-CPS</t>
  </si>
  <si>
    <t>L204-MMPAIM-CPS</t>
  </si>
  <si>
    <t>L204-COPERI-PAIM-CPS</t>
  </si>
  <si>
    <t>01 = ONCE         A YEAR (EACH YEAR)
02 = TWICE        A YEAR (EVERY 6 MONTHS)
03 = THREE  TIMES A YEAR (EVERY 4 MONTHS)
04 = FOUR   TIMES A YEAR (EVERY 3 MONTHS)
06 = SIX    TIMES A YEAR (EVERY 2 MONTHS)
12 = TWELVE TIMES A YEAR (EVERY MONTH)</t>
  </si>
  <si>
    <t>L204-TXINT-VAL</t>
  </si>
  <si>
    <t>L204-SITAUX-INT-VAL</t>
  </si>
  <si>
    <t>L204-COMONL-ISO-COURS</t>
  </si>
  <si>
    <t>BLANK = IF QUOTED IN PRINCIPAL
CODE  = IF QUOTED PER UNIT
PRICE/SECURITY ISO CURRENCY CODE IN CHARACTERS DEPENDING ON
THE ACCOUNTING METHOD FOR THE SECURITY (UNIT/PRINCIPAL)</t>
  </si>
  <si>
    <t>L204-CUVAL</t>
  </si>
  <si>
    <t>L204-SICOURS-VAL</t>
  </si>
  <si>
    <t>L204-COFISC-USA-VAL</t>
  </si>
  <si>
    <t>AMERICAN FISCAL CODE FOR THE SECURITY</t>
  </si>
  <si>
    <t>L204-COMONL-ISO-STK</t>
  </si>
  <si>
    <t>EQUIVALENT STRIKING PRICE CURRENCY ISO CODE IN CHARACTERS</t>
  </si>
  <si>
    <t>L204-COORG-COURS-VAL-PCO</t>
  </si>
  <si>
    <t>L204-DSCOURS</t>
  </si>
  <si>
    <t>L204-COORG-COURS</t>
  </si>
  <si>
    <t>BLANK = INQUIRED PICTET'S PRICE
CODE  = SUPPLIED TELEKURS'S PRICE</t>
  </si>
  <si>
    <t>L204-COINT-COURU</t>
  </si>
  <si>
    <t>A = WITH ACCRUED INTEREST
S = WITHOUT ACCRUED INTEREST</t>
  </si>
  <si>
    <t>L204-COPAYSL-ISO-DOM</t>
  </si>
  <si>
    <t>ISO NORM 3166</t>
  </si>
  <si>
    <t>L204-COBRCH-TLK</t>
  </si>
  <si>
    <t>INVESTDATA TABLE CODE 3</t>
  </si>
  <si>
    <t>L204-COMONL-ISO-VAL</t>
  </si>
  <si>
    <t>L204-DSJCE</t>
  </si>
  <si>
    <t>L204-DSRBT-DERN</t>
  </si>
  <si>
    <t>L204-DSRBT-NEXT</t>
  </si>
  <si>
    <t>L204-DSDEN</t>
  </si>
  <si>
    <t>L204-DSRACH-PREM</t>
  </si>
  <si>
    <t>FIRST REPURCHASE DATE (CCYYMMDD)</t>
  </si>
  <si>
    <t>L204-DSRBT-PORT</t>
  </si>
  <si>
    <t>L204-CPMIN-CEN</t>
  </si>
  <si>
    <t>SMALLEST UNIT EXPRESSED IN 100 THS</t>
  </si>
  <si>
    <t>L204-SICOUP-MIN-CEN</t>
  </si>
  <si>
    <t>SIGN OF SMALLEST UNIT EXPRESSED IN 100 THS</t>
  </si>
  <si>
    <t>L204-MTEMPR-MIO</t>
  </si>
  <si>
    <t>LOAN AMOUNT EXPRESSED IN MILLIONS</t>
  </si>
  <si>
    <t>L204-SIMONT-EMPR-MIO</t>
  </si>
  <si>
    <t>SIGN OF LOAN AMOUNT EXPRESSED IN MILLIONS</t>
  </si>
  <si>
    <t>L204-PPUNI-RBT-NEXT</t>
  </si>
  <si>
    <t>L204-SIPRIX-UNI-RBT-NEXT</t>
  </si>
  <si>
    <t>L204-PPUNI-DEN-NEXT</t>
  </si>
  <si>
    <t>L204-SIPRIX-UNI-DEN-NEXT</t>
  </si>
  <si>
    <t>L204-PPUNI-RACH-MAX</t>
  </si>
  <si>
    <t>MAXIMUM REPURCHASE UNIT PRICE IN PERCENT</t>
  </si>
  <si>
    <t>L204-SIPRIX-UNI-RACH-MAX</t>
  </si>
  <si>
    <t>SIGN OF MAXIMUM REPURCHASE UNIT PRICE IN PERCENT</t>
  </si>
  <si>
    <t>L204-PNRBT-NEXT</t>
  </si>
  <si>
    <t>PERCENTAGE OF NEXT REPAYMENT</t>
  </si>
  <si>
    <t>L204-SIPRN-RBT-NEXT</t>
  </si>
  <si>
    <t>SIGN OF PERCENTAGE OF NEXT REPAYMENT</t>
  </si>
  <si>
    <t>L204-COPAYSL-ISO-GAR-VAL</t>
  </si>
  <si>
    <t>L204-COGENR-GAR</t>
  </si>
  <si>
    <t>BLANK = NOT DETERMINED
A     = INTERNATIONAL OFFICES
B     = STATES
C     = STATE AGENCY : BANK
D     = STATE AGENCY : OTHER
E     = MUNICIPALITY, CITY, REGIONAL ENTITY
F     = SEMI OFFICIAL : BANK
G     = SEMI OFFICIAL : OTHER
H     = MISCELLANEOUS
N     = PRIVATE COMPANY : FINANCIAL HOLDINGS
O     = PRIVATE COMPANY : BANK AND FINANCIAL SOCIETY
P     = PRIVATE COMPANY : PUBLIC SERVICES (LTD)
Q     = PRIVATE COMPANY : INDUSTRIES, SERVICES,...
R     = PRIVATE COMPANY : MISCELLANEOUS</t>
  </si>
  <si>
    <t>L204-DSCONV-DEB</t>
  </si>
  <si>
    <t>CONVERSION STARTING DATE (CCYYMMDD)</t>
  </si>
  <si>
    <t>L204-DSCONV-FIN</t>
  </si>
  <si>
    <t>CONVERSION ENDING DATE (CCYYMMDD)</t>
  </si>
  <si>
    <t>L204-CHFIXE</t>
  </si>
  <si>
    <t>FIXED FOREX RATE</t>
  </si>
  <si>
    <t>L204-SICHGE-FIXE</t>
  </si>
  <si>
    <t>SIGN OF FIXED FOREX RATE</t>
  </si>
  <si>
    <t>L204-COCHGE-FIXE</t>
  </si>
  <si>
    <t>FIXED FOREX RATE CODE</t>
  </si>
  <si>
    <t>BLANK = IN UNITS
%     = IN PERCENT</t>
  </si>
  <si>
    <t>L204-COMONL-ISO-CHGE-FIXE</t>
  </si>
  <si>
    <t>FIXED FOREX CURRENCY ISO CODE IN CHARACTERS</t>
  </si>
  <si>
    <t xml:space="preserve">ISO NORM 6166
</t>
  </si>
  <si>
    <t>L204-COTYP-COURS-TLK</t>
  </si>
  <si>
    <t>PRICE TYPE CODE</t>
  </si>
  <si>
    <t xml:space="preserve">INVESTDATA TABLE CODE 21 FOR TELEKURS CODES - OTHER VALUES ARE
DEFINED BY PICTET
</t>
  </si>
  <si>
    <t>L204-COTAUX-INT-VAR</t>
  </si>
  <si>
    <t>BLANK = FIXED RATE
V     = VARIABLE RATE</t>
  </si>
  <si>
    <t>L204-TXINT-VAR-MIN</t>
  </si>
  <si>
    <t>MINIMUM VARIABLE INTEREST RATE IN PERCENT</t>
  </si>
  <si>
    <t>L204-SITAUX-INT-VAR-MIN</t>
  </si>
  <si>
    <t>SIGN OF MINIMUM VARIABLE INTEREST RATE IN PERCENT</t>
  </si>
  <si>
    <t>L204-TXINT-VAR-MAX</t>
  </si>
  <si>
    <t>MAXIMUM VARIABLE INTEREST RATE IN PERCENT</t>
  </si>
  <si>
    <t>L204-SITAUX-INT-VAR-MAX</t>
  </si>
  <si>
    <t>SIGN OF MAXIMUM VARIABLE INTEREST RATE IN PERCENT</t>
  </si>
  <si>
    <t>L204-DSMOD-TAUX-INT-VAR</t>
  </si>
  <si>
    <t>VARIABLE INTEREST RATE MODIFICATION DATE (CCYYMMDD)</t>
  </si>
  <si>
    <t>L204-TXIMP-SRCE</t>
  </si>
  <si>
    <t>WITHHOLDING TAX RATE IN PERCENT</t>
  </si>
  <si>
    <t>L204-SITAUX-IMP-SRCE</t>
  </si>
  <si>
    <t>SIGN OF WITHHOLDING TAX RATE IN PERCENT</t>
  </si>
  <si>
    <t>L204-TXIR</t>
  </si>
  <si>
    <t>L204-SITAUX-IR</t>
  </si>
  <si>
    <t>L204-MJPAIM-CPS-IRREG</t>
  </si>
  <si>
    <t>IRREGULAR COUPON PAYMENT (MMDD)</t>
  </si>
  <si>
    <t>L204-PPUNI-RBT-PORT</t>
  </si>
  <si>
    <t>L204-SIPRIX-UNI-RBT-PORT</t>
  </si>
  <si>
    <t>L204-PPUNI-EMI</t>
  </si>
  <si>
    <t>UNITARY PRICE OF ISSUE IN PERCENT</t>
  </si>
  <si>
    <t>L204-SIPRIX-UNI-EMI</t>
  </si>
  <si>
    <t>SIGN OF UNITARY PRICE OF ISSUE IN PERCENT</t>
  </si>
  <si>
    <t>L204-COMONL-ISO-INT</t>
  </si>
  <si>
    <t>L204-CHFIXE-INT-FS</t>
  </si>
  <si>
    <t>FIXED FOREX RATE AGAINST SWISS FRANCS FOR INTEREST</t>
  </si>
  <si>
    <t>L204-SICHGE-FIXE-INT-FS</t>
  </si>
  <si>
    <t>SIGN OF FIXED FOREX RATE AGAINST SWISS FRANCS FOR INTEREST</t>
  </si>
  <si>
    <t>L204-COCHGE-FIXE-INT-FS</t>
  </si>
  <si>
    <t>FIXED FOREX RATE AGAINST SWISS FRANCS CODE FOR INTEREST</t>
  </si>
  <si>
    <t>L204-COCERT-TIT-ETR</t>
  </si>
  <si>
    <t>CERTIFICATE CODE OF FOREIGN SECURITY QUOTED IN AN OTHER COUNTRY</t>
  </si>
  <si>
    <t>BLANK = IS NOT A CERTIFICATE
A     = ADR (USA) CERTIFICATE
B     = BELGIAN CERTIFICATE
D     = GERMAN CERTIFICATE
E     = FOREIGN CERTIFICATE
F     = SICOVAM (FRANCE) CERTIFICATE
G     = GLOBAL CERTIFICATE
H     = DUTCH CERTIFICATE
I     = EUROMARKET (IDR) CERTIFICATE
J     = EUROPEAN DEPOSIT RECEIPTS
K     = BUNDNA CERTIFICATE (SWEDEN)
L     = FRIA CERTIFICATE (SWEDEN)
N     = FRIE CERTIFICATE (NORWAY)
O     = AUSTRIAN CERTIFICATE
P     = SPONSORED USA DEP.RECEIPTS
Q     = SPONSORED GDR
S     = SWISS CERTIFICATE
1     = IF &amp; WHEN ISSUED
2     = WITHOUT VOTING RIGHT
3     = PARTLY PAID
5     = SHS OF BENEFITS INTEREST
6     = -UBI-
7     = -DEP.SHS-
8     = -INCOME-
9     = -ACC.-</t>
  </si>
  <si>
    <t>L204-NOVAL-ISIN</t>
  </si>
  <si>
    <t>L204-COPAYSL-ISO-VAL</t>
  </si>
  <si>
    <t>L204-NOVAL-NEN-L9</t>
  </si>
  <si>
    <t>L204-NOCTL-VAL-ISIN</t>
  </si>
  <si>
    <t>MODULUS FORMULA 10 DOUBLE-ADD-DOUBLE / ISO NORM 6166</t>
  </si>
  <si>
    <t>L204-COTIT-MEM</t>
  </si>
  <si>
    <t>SECURITY FOR INFORMATION CODE</t>
  </si>
  <si>
    <t>N = SECURITY NOT FOR INFORMATION
M = SECURITY FOR INFORMATION (WITHOUT KNOWN VALUE)</t>
  </si>
  <si>
    <t>L204-CORAT</t>
  </si>
  <si>
    <t>A = GOOD QUALITY
G = SATISFACTORY QUALITY
R = POOR QUALITY
V = BAD QUALITY
A = BOND THAT CAN BE ACCUMULATED, HOWEVER WITHOUT
EXCEEDING 10% OF TOTAL ISSUED AMOUNT
G = BOND THAT MUST NO LONGER BE ACCUMULATED
R = HOLDINGS IN THAT BOND MUST BE REDUCED AS FAR AS POSSIBLE
V = BOND THAT MUST BE SOLD (BAD OR DETERIORATING QUALITY)</t>
  </si>
  <si>
    <t>L204-DSRAT</t>
  </si>
  <si>
    <t>RATING DATE (CCYYMMDD)</t>
  </si>
  <si>
    <t>L204-COMONL-ISO-RV</t>
  </si>
  <si>
    <t>L204-COMONL-ISO-RITI</t>
  </si>
  <si>
    <t>CURRENCY ISO CODE OR
MISCELLANEOUS CODE - D99 = MISCELLANEOUS
WHEN THE CODE CONSISTS OF THE LETTER "D"
FOLLOWED BY TWO NUMERICAL CHARACTERS, IT DOES NOT
REPRESENT AN ISO CODE BUT A MISCELLANEOUS GROUP
(NOT LINKED TO ANY CURRENCY)</t>
  </si>
  <si>
    <t>L204-COPAYSL-ISO-RITI</t>
  </si>
  <si>
    <t>COUNTRY ISO CODE OR
MISCELLANEOUS CODE - D9 = MISCELLANEOUS
WHEN THE CODE CONSISTS OF THE LETTER "D"
FOLLOWED BY ONE NUMERICAL CHARACTER, IT DOES NOT
REPRESENT AN ISO CODE BUT A MISCELLANEOUS GROUP
(NOT LINKED TO ANY COUNTRY)</t>
  </si>
  <si>
    <t>L204-COREG-ECO</t>
  </si>
  <si>
    <t>L204-COACTI-ECO</t>
  </si>
  <si>
    <t>ECONOMIC ACTIVITY CODE</t>
  </si>
  <si>
    <t>L204-COSECO</t>
  </si>
  <si>
    <t>L204-NOVAL-ISIN-TISJA</t>
  </si>
  <si>
    <t>ISIN SECURITY NUMBER OF THE UNDERLYING SECURITY</t>
  </si>
  <si>
    <t>L204-COPAYSL-ISO-VAL-TISJA</t>
  </si>
  <si>
    <t>SECURITY ISO COUNTRY CODE IN CHARACTERS OF UNDERLYING SECURITY</t>
  </si>
  <si>
    <t>L204-NOVAL-NEN-L9-TISJA</t>
  </si>
  <si>
    <t>SECURITY NUMBER - NAT.SEC.NUMBER (9 POS.) OF UNDERLYING SECURITY</t>
  </si>
  <si>
    <t>L204-NOCTL-VAL-ISIN-TISJA</t>
  </si>
  <si>
    <t>CONTROL NUMBER OF SECURITY ISIN NUMBER OF UNDERLYING SECURITY</t>
  </si>
  <si>
    <t>MODULUS FORMULA DOUBLE-ADD-DOUBLE / ISO NORM 6166
CHECK DIGIT</t>
  </si>
  <si>
    <t>L204-QTTISJA</t>
  </si>
  <si>
    <t>L204-SIQTE-TISJA</t>
  </si>
  <si>
    <t>L204-PXSTK</t>
  </si>
  <si>
    <t>STRIKING PRICE</t>
  </si>
  <si>
    <t>L204-SIPRIX-STK</t>
  </si>
  <si>
    <t>SIGN OF STRIKING PRICE</t>
  </si>
  <si>
    <t>L204-DSPAIM-CPS-DERN</t>
  </si>
  <si>
    <t>LAST COUPON PAYMENT DATE (CCYYMMDD)</t>
  </si>
  <si>
    <t>L204-DSMOD</t>
  </si>
  <si>
    <t>LAST CHANGE DATE (CCYYMMDD)</t>
  </si>
  <si>
    <t>L204-NOSTE</t>
  </si>
  <si>
    <t>L204-Q9TISJA</t>
  </si>
  <si>
    <t>L204-SIQTE-TISJA-1</t>
  </si>
  <si>
    <t>SIGN OF UNDERLYING SECURITY QUANTITY 1</t>
  </si>
  <si>
    <t>L204-C9VAL</t>
  </si>
  <si>
    <t>L204-SICOURS-VAL-1</t>
  </si>
  <si>
    <t>L204-CPMIN</t>
  </si>
  <si>
    <t>SMALLEST UNIT</t>
  </si>
  <si>
    <t>L204-SICOUP-MIN</t>
  </si>
  <si>
    <t>SIGN OF SMALLEST UNIT</t>
  </si>
  <si>
    <t>L204-NOVAL-SEDOL</t>
  </si>
  <si>
    <t>L204-PPUNI-RBT-DERN</t>
  </si>
  <si>
    <t>L204-SIPRIX-UNI-RBT-DERN</t>
  </si>
  <si>
    <t>L204-COCALC-INT</t>
  </si>
  <si>
    <t>L204-COCALC-MONT-BRUT</t>
  </si>
  <si>
    <t>L204-GRINFIN</t>
  </si>
  <si>
    <t>L204-COFAM-INFIN</t>
  </si>
  <si>
    <t>INVESTMENT VEHICLE FAMILY</t>
  </si>
  <si>
    <t>L204-COINFIN</t>
  </si>
  <si>
    <t>L204-COPAYSL-ISO-RITI-INTL</t>
  </si>
  <si>
    <t>L204-CORAT-MOOD</t>
  </si>
  <si>
    <t>L204-CORAT-STP</t>
  </si>
  <si>
    <t>L204-COTYP-EMI</t>
  </si>
  <si>
    <t>L204-COTYP-PLAC</t>
  </si>
  <si>
    <t>L204-COSTATUS-DATE-DEN</t>
  </si>
  <si>
    <t>CODE STATUS DE LA DATE DE DENONCIATION</t>
  </si>
  <si>
    <t>L204-DSPAIM-CPS-PREM</t>
  </si>
  <si>
    <t>FIRST COUPON PAYMENT DATE (CCYYMMDD)</t>
  </si>
  <si>
    <t>L204-COSTATUS-VAL-DALI</t>
  </si>
  <si>
    <t>SECURITY STATUS CODE FOR DATALINK</t>
  </si>
  <si>
    <t>0 = ACTIVE
1 = TO BE EXPIRED
2 = EXPIRED
3 = NO LONGER VALID</t>
  </si>
  <si>
    <t>L204-COFIN-REC</t>
  </si>
  <si>
    <t>L205-NOSTE</t>
  </si>
  <si>
    <t>Key. This allows the connection with the L206 record, field L206-NOSTE.</t>
  </si>
  <si>
    <t>L205-NMSTE</t>
  </si>
  <si>
    <t>SOCIETY NAME</t>
  </si>
  <si>
    <t>Name</t>
  </si>
  <si>
    <t>L205-COSTATUS-LEG-STE</t>
  </si>
  <si>
    <t>SOCIETY LEGAL STATUS</t>
  </si>
  <si>
    <t>L205-DSMOD</t>
  </si>
  <si>
    <t>L205-DSCRE</t>
  </si>
  <si>
    <t>CREATION DATE (CCYYMMDD)</t>
  </si>
  <si>
    <t>L205-COSTE-NOUV</t>
  </si>
  <si>
    <t>L205-COMONL-ISO-RS</t>
  </si>
  <si>
    <t>L205-COLANG</t>
  </si>
  <si>
    <t>L205-COLANG-STE</t>
  </si>
  <si>
    <t>COMPANY LANGUAGE CODE</t>
  </si>
  <si>
    <t>L205-COFIN-REC</t>
  </si>
  <si>
    <t xml:space="preserve">L206-COID-REC-DALI </t>
  </si>
  <si>
    <t xml:space="preserve">L206-NOVAL   </t>
  </si>
  <si>
    <t xml:space="preserve">L206-NOVAL-TLK-NOUV </t>
  </si>
  <si>
    <t>Telekurs security identifier</t>
  </si>
  <si>
    <t xml:space="preserve">L206-NOVAL-ISIN  </t>
  </si>
  <si>
    <t>ISIN security identifier</t>
  </si>
  <si>
    <t>L206-COPAYSL-ISO-VAL</t>
  </si>
  <si>
    <t>L206-NOVAL-NEN-L9</t>
  </si>
  <si>
    <t>L206-NOCTL-VAL-ISIN</t>
  </si>
  <si>
    <t xml:space="preserve">L206-NOVAL-SEDOL </t>
  </si>
  <si>
    <t>SEDOL security identifier</t>
  </si>
  <si>
    <t>L206-NOVAL-CUSIP</t>
  </si>
  <si>
    <t>CUSIP SECURITY NUMBER</t>
  </si>
  <si>
    <t>CUSIP security identifier</t>
  </si>
  <si>
    <t>L206-GRCLAS-VAL</t>
  </si>
  <si>
    <t>L206-COCLAS-1</t>
  </si>
  <si>
    <t>L206-COCLAS-2</t>
  </si>
  <si>
    <t xml:space="preserve">L206-NMVAL </t>
  </si>
  <si>
    <t>Security name</t>
  </si>
  <si>
    <t xml:space="preserve">L206-GRGENR-VAL </t>
  </si>
  <si>
    <t>L206-COGENR-1-VAL</t>
  </si>
  <si>
    <t>L206-COGENR-2-VAL</t>
  </si>
  <si>
    <t>L206-COGENR-3-VAL</t>
  </si>
  <si>
    <t>L206-COGENR-4-VAL</t>
  </si>
  <si>
    <t>L206-COGENR-5-VAL</t>
  </si>
  <si>
    <t>L206-PXCPS-MIL</t>
  </si>
  <si>
    <t xml:space="preserve">999,99 = UNKNOWN PRICE
</t>
  </si>
  <si>
    <t xml:space="preserve">L206-SIPRIX-CPS-MIL </t>
  </si>
  <si>
    <t xml:space="preserve">L206-COGENR-CPTA   </t>
  </si>
  <si>
    <t>Security quotation type</t>
  </si>
  <si>
    <t xml:space="preserve">L206-COMONL-ISO-TIT     </t>
  </si>
  <si>
    <t>Security ISO currency</t>
  </si>
  <si>
    <t xml:space="preserve">L206-COTYP-MON-TIT-EUR     </t>
  </si>
  <si>
    <t xml:space="preserve">L206-COCAT-VAL    </t>
  </si>
  <si>
    <t xml:space="preserve">P = BEARER
N = REGISTERED (SWISS SECURITIES, GTN)
X = REGISTERED (FOREIGN OR SWISS EXCEPTION SECURITIES)
</t>
  </si>
  <si>
    <t xml:space="preserve">L206-COINT-VAL </t>
  </si>
  <si>
    <t xml:space="preserve">L206-MTNOMI-D5   </t>
  </si>
  <si>
    <t>L206-SIMONT-NOMI-D5</t>
  </si>
  <si>
    <t xml:space="preserve">L206-MTNV-D5    </t>
  </si>
  <si>
    <t xml:space="preserve">L206-SIMONT-NV-D5  </t>
  </si>
  <si>
    <t>L206-GRPAIM-CPS</t>
  </si>
  <si>
    <t>GROUP OF DATA USED FOR COUPON PROCESSING</t>
  </si>
  <si>
    <t>Coupon payment informations</t>
  </si>
  <si>
    <t>L206-JJPAIM-CPS</t>
  </si>
  <si>
    <t>Coupon payment day (first in the year). Bonds only.</t>
  </si>
  <si>
    <t>L206-MMPAIM-CPS</t>
  </si>
  <si>
    <t>Coupon payment month (first in the year). Bonds only.</t>
  </si>
  <si>
    <t>L206-COPERI-PAIM-CPS</t>
  </si>
  <si>
    <t>Coupon periodicity (number of coupons in the year). Bonds only.</t>
  </si>
  <si>
    <t xml:space="preserve">L206-TXINT-VAL  </t>
  </si>
  <si>
    <t>Interest rate of the currency (bond)</t>
  </si>
  <si>
    <t xml:space="preserve">L206-SITAUX-INT-VAL </t>
  </si>
  <si>
    <t xml:space="preserve">L206-COMONL-ISO-COURS    </t>
  </si>
  <si>
    <t xml:space="preserve">BLANK = IF QUOTED IN PRINCIPAL
CODE  = IF QUOTED PER UNIT
PRICE/SECURITY ISO CURRENCY CODE IN CHARACTERS DEPENDING ON
THE ACCOUNTING METHOD FOR THE SECURITY (UNIT/PRINCIPAL)
</t>
  </si>
  <si>
    <t xml:space="preserve">L206-COTYP-MON-COURS-EUR </t>
  </si>
  <si>
    <t>CODE FOR TYPE OF PRICE CURRENCY / EURO</t>
  </si>
  <si>
    <t xml:space="preserve">L206-DSCOURS     </t>
  </si>
  <si>
    <t xml:space="preserve">L206-COORG-COURS     </t>
  </si>
  <si>
    <t xml:space="preserve">L206-COINT-COURU      </t>
  </si>
  <si>
    <t xml:space="preserve">L206-COPAYSL-ISO-DOM </t>
  </si>
  <si>
    <t xml:space="preserve">L206-COBRCH-TLK     </t>
  </si>
  <si>
    <t>L206-COMONL-ISO-VAL</t>
  </si>
  <si>
    <t xml:space="preserve">L206-COTYP-MON-VAL-EUR </t>
  </si>
  <si>
    <t xml:space="preserve">L206-DSJCE  </t>
  </si>
  <si>
    <t xml:space="preserve">L206-DSRBT-DERN     </t>
  </si>
  <si>
    <t xml:space="preserve">L206-DSRBT-NEXT       </t>
  </si>
  <si>
    <t xml:space="preserve">L206-DSDEN    </t>
  </si>
  <si>
    <t>Call date</t>
  </si>
  <si>
    <t xml:space="preserve">L206-COSTATUS-DATE-DEN      </t>
  </si>
  <si>
    <t xml:space="preserve">L206-DSRACH-PREM   </t>
  </si>
  <si>
    <t xml:space="preserve">L206-DSRBT-PORT    </t>
  </si>
  <si>
    <t xml:space="preserve">L206-MTEMPR-MIO  </t>
  </si>
  <si>
    <t xml:space="preserve">L206-SIMONT-EMPR-MIO     </t>
  </si>
  <si>
    <t xml:space="preserve">L206-PPUNI-RBT-NEXT   </t>
  </si>
  <si>
    <t xml:space="preserve">L206-SIPRIX-UNI-RBT-NEXT </t>
  </si>
  <si>
    <t xml:space="preserve">L206-PPUNI-DEN-NEXT  </t>
  </si>
  <si>
    <t xml:space="preserve">L206-SIPRIX-UNI-DEN-NEXT  </t>
  </si>
  <si>
    <t xml:space="preserve">L206-PPUNI-RACH-MAX     </t>
  </si>
  <si>
    <t xml:space="preserve">L206-SIPRIX-UNI-RACH-MAX  </t>
  </si>
  <si>
    <t xml:space="preserve">L206-PNRBT-NEXT </t>
  </si>
  <si>
    <t>L206-SIPRN-RBT-NEXT</t>
  </si>
  <si>
    <t>L206-COPAYSL-ISO-GAR-VAL</t>
  </si>
  <si>
    <t xml:space="preserve">L206-COGENR-GAR </t>
  </si>
  <si>
    <t xml:space="preserve">L206-DSCONV-DEB </t>
  </si>
  <si>
    <t xml:space="preserve">L206-DSCONV-FIN     </t>
  </si>
  <si>
    <t xml:space="preserve">L206-CHFIXE  </t>
  </si>
  <si>
    <t xml:space="preserve">L206-SICHGE-FIXE   </t>
  </si>
  <si>
    <t xml:space="preserve">L206-COCHGE-FIXE  </t>
  </si>
  <si>
    <t xml:space="preserve">BLANK = IN UNITS
%     = IN PERCENT
</t>
  </si>
  <si>
    <t xml:space="preserve">L206-COMONL-ISO-CHGE-FIXE </t>
  </si>
  <si>
    <t xml:space="preserve">L206-COTYP-MON-CHGE-FIXE-EUR </t>
  </si>
  <si>
    <t>CODE FOR TYPE OF FIXED FOREX / EURO</t>
  </si>
  <si>
    <t xml:space="preserve">L206-COTYP-COURS-TLK </t>
  </si>
  <si>
    <t xml:space="preserve">L206-COTAUX-INT-VAR       </t>
  </si>
  <si>
    <t>Tells if it is a bond with variable interest rate.</t>
  </si>
  <si>
    <t xml:space="preserve">L206-TXINT-VAR-MIN    </t>
  </si>
  <si>
    <t>L206-SITAUX-INT-VAR-MIN</t>
  </si>
  <si>
    <t xml:space="preserve">L206-TXINT-VAR-MAX  </t>
  </si>
  <si>
    <t xml:space="preserve">L206-SITAUX-INT-VAR-MAX  </t>
  </si>
  <si>
    <t xml:space="preserve">L206-DSMOD-TAUX-INT-VAR    </t>
  </si>
  <si>
    <t xml:space="preserve">L206-TXIMP-SRCE     </t>
  </si>
  <si>
    <t xml:space="preserve">L206-SITAUX-IMP-SRCE    </t>
  </si>
  <si>
    <t xml:space="preserve">L206-TXIR    </t>
  </si>
  <si>
    <t xml:space="preserve">L206-SITAUX-IR       </t>
  </si>
  <si>
    <t xml:space="preserve">L206-MJPAIM-CPS-IRREG    </t>
  </si>
  <si>
    <t xml:space="preserve">L206-PPUNI-RBT-PORT    </t>
  </si>
  <si>
    <t xml:space="preserve">L206-SIPRIX-UNI-RBT-PORT    </t>
  </si>
  <si>
    <t xml:space="preserve">L206-PPUNI-EMI </t>
  </si>
  <si>
    <t xml:space="preserve">L206-SIPRIX-UNI-EMI </t>
  </si>
  <si>
    <t xml:space="preserve">L206-COMONL-ISO-INT  </t>
  </si>
  <si>
    <t xml:space="preserve">L206-COTYP-MON-INT-EUR  </t>
  </si>
  <si>
    <t xml:space="preserve">L206-CHFIXE-INT-FS </t>
  </si>
  <si>
    <t xml:space="preserve">L206-SICHGE-FIXE-INT-FS </t>
  </si>
  <si>
    <t xml:space="preserve">L206-COCHGE-FIXE-INT-FS   </t>
  </si>
  <si>
    <t xml:space="preserve">L206-COCERT-TIT-ETR   </t>
  </si>
  <si>
    <t xml:space="preserve">BLANK = IS NOT A CERTIFICATE
A     = ADR (USA) CERTIFICATE
B     = BELGIAN CERTIFICATE
D     = GERMAN CERTIFICATE
E     = FOREIGN CERTIFICATE
F     = SICOVAM (FRANCE) CERTIFICATE
G     = GLOBAL CERTIFICATE
H     = DUTCH CERTIFICATE
I     = EUROMARKET (IDR) CERTIFICATE
J     = EUROPEAN DEPOSIT RECEIPTS
K     = BUNDNA CERTIFICATE (SWEDEN)
L     = FRIA CERTIFICATE (SWEDEN)
N     = FRIE CERTIFICATE (NORWAY)
O     = AUSTRIAN CERTIFICATE
P     = SPONSORED USA DEP.RECEIPTS
Q     = SPONSORED GDR
S     = SWISS CERTIFICATE
1     = IF &amp; WHEN ISSUED
2     = WITHOUT VOTING RIGHT
3     = PARTLY PAID
5     = SHS OF BENEFITS INTEREST
6     = -UBI-
7     = -DEP.SHS-
8     = -INCOME-
9     = -ACC.-
</t>
  </si>
  <si>
    <t xml:space="preserve">L206-COTIT-MEM      </t>
  </si>
  <si>
    <t xml:space="preserve">N = SECURITY NOT FOR INFORMATION
M = SECURITY FOR INFORMATION (WITHOUT KNOWN VALUE)
</t>
  </si>
  <si>
    <t xml:space="preserve">L206-CORAT     </t>
  </si>
  <si>
    <t>Pictet rating</t>
  </si>
  <si>
    <t xml:space="preserve">L206-DSRAT   </t>
  </si>
  <si>
    <t xml:space="preserve">L206-COMONL-ISO-RV    </t>
  </si>
  <si>
    <t xml:space="preserve">L206-COTYP-MONRV-EUR  </t>
  </si>
  <si>
    <t xml:space="preserve">L206-COMONL-ISO-RITI    </t>
  </si>
  <si>
    <t>ISO risk currency</t>
  </si>
  <si>
    <t>L206-COTYP-MON-RITI-EUR</t>
  </si>
  <si>
    <t>L206-COPAYSL-ISO-RITI</t>
  </si>
  <si>
    <t>ISO risk country</t>
  </si>
  <si>
    <t xml:space="preserve">L206-NOVAL-ISIN-TISJA      </t>
  </si>
  <si>
    <t>ISIN identifier of the underlying security (derivatives).</t>
  </si>
  <si>
    <t xml:space="preserve">L206-Q9TISJA    </t>
  </si>
  <si>
    <t>Quantity of the underlying security (number of contracts).</t>
  </si>
  <si>
    <t xml:space="preserve">L206-SIQTE-TISJA </t>
  </si>
  <si>
    <t xml:space="preserve">L206-PXSTK </t>
  </si>
  <si>
    <t xml:space="preserve">L206-SIPRIX-STK      </t>
  </si>
  <si>
    <t xml:space="preserve">L206-DSPAIM-CPS-DERN      </t>
  </si>
  <si>
    <t>Last coupon payment date. Important if irregular coupon payment dates.</t>
  </si>
  <si>
    <t xml:space="preserve">L206-DSMOD    </t>
  </si>
  <si>
    <t xml:space="preserve">L206-NOSTE   </t>
  </si>
  <si>
    <t>Issuer company number. Allows to find some details in the record L205.</t>
  </si>
  <si>
    <t xml:space="preserve">L206-CPMIN   </t>
  </si>
  <si>
    <t xml:space="preserve">L206-SICOUP-MIN   </t>
  </si>
  <si>
    <t>L206-PPUNI-RBT-DERN</t>
  </si>
  <si>
    <t xml:space="preserve">L206-SIPRIX-UNI-RBT-DERN </t>
  </si>
  <si>
    <t xml:space="preserve">L206-COCALC-INT    </t>
  </si>
  <si>
    <t xml:space="preserve">L206-COCALC-MONT-BRUT </t>
  </si>
  <si>
    <t xml:space="preserve">L206-GRINFIN    </t>
  </si>
  <si>
    <t>L206-COFAM-INFIN</t>
  </si>
  <si>
    <t>L206-COINFIN</t>
  </si>
  <si>
    <t xml:space="preserve">L206-COPAYSL-ISO-RITI-INTL </t>
  </si>
  <si>
    <t xml:space="preserve">L206-CORAT-MOOD   </t>
  </si>
  <si>
    <t>Moody's rating</t>
  </si>
  <si>
    <t xml:space="preserve">L206-CORAT-STP  </t>
  </si>
  <si>
    <t>Standard &amp; Poor's rating</t>
  </si>
  <si>
    <t xml:space="preserve">L206-COTYP-EMI    </t>
  </si>
  <si>
    <t xml:space="preserve">L206-COTYP-PLAC     </t>
  </si>
  <si>
    <t xml:space="preserve">L206-DSPAIM-CPS-PREM      </t>
  </si>
  <si>
    <t>First coupon payment date. Important if irregular coupon payment dates.</t>
  </si>
  <si>
    <t xml:space="preserve">L206-COSTATUS-VAL-DALI   </t>
  </si>
  <si>
    <t xml:space="preserve">0 = ACTIVE
1 = TO BE EXPIRED
2 = EXPIRED
3 = NO LONGER VALID
</t>
  </si>
  <si>
    <t xml:space="preserve">L206-TXMONT-NOMI-APR-RBT-PTIE </t>
  </si>
  <si>
    <t xml:space="preserve">L206-SITAUX-MNOMI-APR-RBT-PTIE  </t>
  </si>
  <si>
    <t>SIGN OF REMAINING NOMINAL RATE AFTER PARTIAL REPAYMENT</t>
  </si>
  <si>
    <t xml:space="preserve">L206-COMONL-ISO-RV-ANC   </t>
  </si>
  <si>
    <t>PREVIOUS SECURITY REFERENCE CURRENCY ISO CODE IN CHARACTERS</t>
  </si>
  <si>
    <t xml:space="preserve">L206-COTYP-MONRV-EUR-ANC  </t>
  </si>
  <si>
    <t>TYPE CODE OF PREVIOUS SECURITY REFERENCE CURRENCY / EURO</t>
  </si>
  <si>
    <t xml:space="preserve">L206-DSMOD-MONRV   </t>
  </si>
  <si>
    <t>MODIFICATION DATE OF SECURITY REFERENCE CURRENCY (CCYYMMDD)</t>
  </si>
  <si>
    <t xml:space="preserve">L206-COGENR-CPTA-OFFI </t>
  </si>
  <si>
    <t>OFFICIAL QUOTATION TYPE CODE</t>
  </si>
  <si>
    <t xml:space="preserve">L206-NOVAL-TISJA     </t>
  </si>
  <si>
    <t>SECURITY NUMBER OF THE UNDERLYING SECURITY</t>
  </si>
  <si>
    <t xml:space="preserve">L206-COSTE-NOUV   </t>
  </si>
  <si>
    <t xml:space="preserve">L206-COMONL-ISO-RS      </t>
  </si>
  <si>
    <t xml:space="preserve">L206-COFISC-USA-VAL     </t>
  </si>
  <si>
    <t>L206-COMONL-ISO-STK</t>
  </si>
  <si>
    <t>L206-DSPAIM-CPS-PREC</t>
  </si>
  <si>
    <t>PREVIOUS COUPON PAYMENT DATE (CCYYMMDD)</t>
  </si>
  <si>
    <t>L206-DSPAIM-CPS-NEXT</t>
  </si>
  <si>
    <t>NEXT COUPON PAYMENT DATE (CCYYMMDD)</t>
  </si>
  <si>
    <t xml:space="preserve">L206-COGENE-TEXT-SUBO </t>
  </si>
  <si>
    <t xml:space="preserve">L206-QTUNI-COTA </t>
  </si>
  <si>
    <t>UNITARY QUOTATION QUANTITY FOR A ROUND LOT</t>
  </si>
  <si>
    <t xml:space="preserve">L206-COUTIL-VAL   </t>
  </si>
  <si>
    <t>USAGE CODE OF SECURITY</t>
  </si>
  <si>
    <t xml:space="preserve">0 = STANDARD SECURITY
1 = DUMMY SECURITY
2 = UNDERLING SECURITY
</t>
  </si>
  <si>
    <t xml:space="preserve">L206-COFONDS-PLAC-SPEC </t>
  </si>
  <si>
    <t>SPECIAL FUND TYPE CODE</t>
  </si>
  <si>
    <t xml:space="preserve">0 = NOT A SPECIAL FUND
1 = SPECIAL FUND WITH AUTORISATION
2 = FORBIDDEN SPECIAL FUND
3 = NOT DETERMINED FOR THIS SECURITY
4 = UNDEFINABLE SPECIAL FUND
</t>
  </si>
  <si>
    <t xml:space="preserve">L206-COVAL-PRVT </t>
  </si>
  <si>
    <t xml:space="preserve">L206-DSCERT-NEGO-TIT </t>
  </si>
  <si>
    <t>CERTIFICATION DATE FOR THE NEGOCIABILITY OF THE SECURITY</t>
  </si>
  <si>
    <t xml:space="preserve">L206-DSFNODAY       </t>
  </si>
  <si>
    <t>FIRST NOTICE DAY (CCYYMMDD)</t>
  </si>
  <si>
    <t xml:space="preserve">L206-DSLIB   </t>
  </si>
  <si>
    <t>LIBERATION DATE (CCYYMMDD)</t>
  </si>
  <si>
    <t xml:space="preserve">L206-COTYP-EXER-OPT  </t>
  </si>
  <si>
    <t>OPTION EXERCISE TYPE CODE</t>
  </si>
  <si>
    <t xml:space="preserve">L206-COGENR-VAL-SWT </t>
  </si>
  <si>
    <t>SECURITY TYPE CODE FOR SWIFT</t>
  </si>
  <si>
    <t xml:space="preserve">L206-HRMOD  </t>
  </si>
  <si>
    <t>MODIFICATION TIME (HHMMSS)</t>
  </si>
  <si>
    <t xml:space="preserve">L206-COGENE-TEXT-OPT    </t>
  </si>
  <si>
    <t>TEXT FOR GENERATION CODE (OPTION)</t>
  </si>
  <si>
    <t>L206-COSUF-NUM-VAL-TLK-SFI</t>
  </si>
  <si>
    <t xml:space="preserve">L206-NOVAL-CONV  </t>
  </si>
  <si>
    <t>CONVENTION SECURITY NUMBER</t>
  </si>
  <si>
    <t xml:space="preserve">L206-COINDI  </t>
  </si>
  <si>
    <t xml:space="preserve">L206-COSCRIPL    </t>
  </si>
  <si>
    <t>SCRIPLESS CODE</t>
  </si>
  <si>
    <t xml:space="preserve">L206-QTTISJA-CALC-FCONV-D6 </t>
  </si>
  <si>
    <t>WARRANT RATIO</t>
  </si>
  <si>
    <t>9(11)V9(6)</t>
  </si>
  <si>
    <t xml:space="preserve">L206-QTDER-CALC-FCONV-D6  </t>
  </si>
  <si>
    <t>CONTRACT SIZE</t>
  </si>
  <si>
    <t xml:space="preserve">L206-COORG-COURS-VAL-PCO </t>
  </si>
  <si>
    <t xml:space="preserve">L206-COFISC-UE-VAL </t>
  </si>
  <si>
    <t>EUROPEAN TAX CODE OF THE SECURITY</t>
  </si>
  <si>
    <t>X</t>
  </si>
  <si>
    <t xml:space="preserve">L206-CODIST-COFISC-UE-VAL </t>
  </si>
  <si>
    <t>DISTRIBUTOR CODE DETERMINING EUROPEAN TAXATION</t>
  </si>
  <si>
    <t xml:space="preserve">L206-NMVAL-L35     </t>
  </si>
  <si>
    <t>AVALOQ SECURITY NAME (FULL) LENGTH 35</t>
  </si>
  <si>
    <t xml:space="preserve">L206-COGENR-VAL-AVQ       </t>
  </si>
  <si>
    <t>AVALOQ ASSET TYPE CODE</t>
  </si>
  <si>
    <t xml:space="preserve">L206-CORET-TYPE-AVQ    </t>
  </si>
  <si>
    <t>YIELD TYPE CODE IN AVALOQ</t>
  </si>
  <si>
    <t xml:space="preserve">L206-NMVAL-LONG   </t>
  </si>
  <si>
    <t>AVALOQ SECURITY NAME (FULL LONG) LENGTH 100</t>
  </si>
  <si>
    <t>X(100)</t>
  </si>
  <si>
    <t>Security name long</t>
  </si>
  <si>
    <t>L206-CO-INDEX-VAL</t>
  </si>
  <si>
    <t>CORRECTION VALUE FOR THE CALCULATION OF GROSS INTEREST</t>
  </si>
  <si>
    <t>L206-SICO-INDEX-VAL</t>
  </si>
  <si>
    <t>SIGN CORRECTION VALUE FOR THE CALCULATION OF GROSS</t>
  </si>
  <si>
    <t>L206-INDEX-BASE</t>
  </si>
  <si>
    <t>L206-SIINDEX-BASE</t>
  </si>
  <si>
    <t>SIGN  INDEX BASE</t>
  </si>
  <si>
    <t>L206-CO-FACTOR</t>
  </si>
  <si>
    <t>L206-SICO-FACTOR</t>
  </si>
  <si>
    <t>SIGN FACTOR OF CORRECTION</t>
  </si>
  <si>
    <t>L206-DSCTX-INFLAT-OIS</t>
  </si>
  <si>
    <t xml:space="preserve">REFERENCE DATE OF INFLATION </t>
  </si>
  <si>
    <t>L206-TX-INFLA-OIS</t>
  </si>
  <si>
    <t>INFLATION PERCENTAGE</t>
  </si>
  <si>
    <t>L206-SITX-INFLA-OIS</t>
  </si>
  <si>
    <t>SIGN OF INFLATION PERCENTAGE</t>
  </si>
  <si>
    <t>L206-COFISC-UE-VAL-EU</t>
  </si>
  <si>
    <t>EUROPEAN TAX CODE OF THE SECURITY IN EU</t>
  </si>
  <si>
    <t>L206-COMONL-ISO-VAL-TISJA</t>
  </si>
  <si>
    <t>UNDERLYING CURRENCY ISO CODE</t>
  </si>
  <si>
    <t>L206-US-TAX</t>
  </si>
  <si>
    <t>US TAX CLASSIFICATION (#1310)</t>
  </si>
  <si>
    <t>L206-DSDEB-CALC-PAIM-CPS</t>
  </si>
  <si>
    <t>START DATE FOR INTEREST CALCULATION</t>
  </si>
  <si>
    <t>L206-OPP2-LVL-1</t>
  </si>
  <si>
    <t>OPP2 LEVEL 1 CLASSIFICATION</t>
  </si>
  <si>
    <t>OPP2 Level 1 classification</t>
  </si>
  <si>
    <t>L206-OPP2-LVL-2</t>
  </si>
  <si>
    <t>OPP2 LEVEL 2 CLASSIFICATION</t>
  </si>
  <si>
    <t>OPP2 Level 2 classification</t>
  </si>
  <si>
    <t>X(433)</t>
  </si>
  <si>
    <t xml:space="preserve">L206-COFIN-REC   </t>
  </si>
  <si>
    <t>L207-COID-REC-DALI</t>
  </si>
  <si>
    <t xml:space="preserve">L000 = DATA LINK START TRANSMISSION CONTROL
L001 = DATA LINK INVOICING
L002 = DATA LINK INCOME COLLECTION
L003 = DATA LINK "CASH" TRANSACTIONS
L004 = DATA LINK FIDUCIARY DEPOSIT OPERATIONS
L005 = DATALINK CASH MOVEMENT
L006 = DATALINK CASH MOVEMENT
L200 = DATALINK FILE HEADER
L201 = DATA LINK DEPOSITORY CODE
L202 = DATA LINK CLIENT
L204 = DATA LINK SECURITY
L205 = DATA-LINK SOCIETY
L206 = DATA LINK SECURITY NEW FORMAT
L207 = DATA LINK SECURITY KEYS
L210 = DATA LINK CURRENCIES
L211 = DATA LINK FOREX RATES
L212 = DATA LINK SECURITY PRICE
L213 = SECURITIES FINANCIAL DATA (SRCE CHRONOS)
L214 = DATA LINK RATES
L215 = DATA LINK FORWARD RATES
L218 = DATA LINK SECURITY PRICE
L217 = DATA LINK DEPOT CODE (NEW)
L290 = DATA LINK FIRST SECURITY REQUEST RECORD
L291 = DATA LINK SECURITY DATA REQUEST
L299 = DATA LINK LAST SECURITY REQUEST RECORD
L300 = CURRENT ACCOUNT STATEMENT DATALINK, HEADER
L310 = CURRENT ACCOUNT STATEMENT DATALINK, DETAIL
L320 = CURRENT ACCOUNT STATEMENT DATALINK, BALANCE
L801 = DATA LINK SECURITY TYPE CODES
L802 = DATA LINK SECURITY CLASSIFICATION CODES
L803 = DATA LINK CURRENT ACCOUNT TYPE CODES
L804 = DATA LINK SECURITY TRANSACTION CODES
L805 = SPITAB TABLE "TABLIEU"
L806 = ALLOWS TO DESCRIBE PARTICULARITIES OF COUPON PAYMEN
L807 = INVESTMENT VEHICLE CODES DATALINK
L808 = DATA LINK COUNTRY CODES
L809 = DATA-LINK VALUATION - SEC. POS. (COMPL)
L810 = DATALINK BARRA ECONOMIC SECTORS CODES
L811 = DATALINK BARRA INDUSTRIES CODES
L812 = MSCI ECONOMIC SECTORS FOR DATALINK
L813 = MSCI INDUSTRIES FOR DATALINK
L814 = GSFT ECONOMIC SECTORS FOR DATALINK
L815 = GSFT INDUSTRIES FOR DATALINK
L816 = TELEKURS BRANCHES FOR DATALINK
L817 = EURO STOXX ECONOMIC SECTORS FOR DATALINK
L818 = EURO STOXX INDUSTRIES FOR DATALINK
L819 = STOCK EXCHANGE PLACE FOR DATALINK
L820 = ORDER INSTRUCTIONS FOR DATALINK
</t>
  </si>
  <si>
    <t>L207-NOVAL</t>
  </si>
  <si>
    <t>L207-NOVAL-L6</t>
  </si>
  <si>
    <t>SECURITY NUMBER (6 POSITIONS)</t>
  </si>
  <si>
    <t>L207-NOVAL-POS-7</t>
  </si>
  <si>
    <t>SECURITY NUMBER (7TH POSITION)</t>
  </si>
  <si>
    <t>L207-NOVAL-ISIN</t>
  </si>
  <si>
    <t>Isin security identifier</t>
  </si>
  <si>
    <t>L207-COPAYSL-ISO-VAL</t>
  </si>
  <si>
    <t>L207-NOVAL-NEN-L9</t>
  </si>
  <si>
    <t>L207-NOCTL-VAL-ISIN</t>
  </si>
  <si>
    <t>L207-NOVAL-TLK-NOUV</t>
  </si>
  <si>
    <t>L207-NOVAL-SEDOL</t>
  </si>
  <si>
    <t>Sedol security identifier</t>
  </si>
  <si>
    <t>L207-NOVAL-CUSIP</t>
  </si>
  <si>
    <t>Cusip security identifier</t>
  </si>
  <si>
    <t>L207-NOVAL-ETR-LIV-L20</t>
  </si>
  <si>
    <t>FOREIGN SECURITY NUMBER FOR DELIVERY (20 POS.)</t>
  </si>
  <si>
    <t>L207-NOVAL-EUREX</t>
  </si>
  <si>
    <t>EUREX SECURITY NUMBER</t>
  </si>
  <si>
    <t>L207-TERECH-COURS-1-L21</t>
  </si>
  <si>
    <t>TEXT / SYMBOL FOR PRICE SEARCH PART 1 (21 POS.)</t>
  </si>
  <si>
    <t>X(21)</t>
  </si>
  <si>
    <t>L207-TERECH-COURS-2-L21</t>
  </si>
  <si>
    <t>TEXT / SYMBOL FOR PRICE SEARCH PART 2 (21 POS.)</t>
  </si>
  <si>
    <t>L207-NOVAL-BLOOM</t>
  </si>
  <si>
    <t>Bloomberg ticker (long)</t>
  </si>
  <si>
    <t>L207-SYVAL-PCO-1</t>
  </si>
  <si>
    <t>PCITET SECURITY SYMBOL 1</t>
  </si>
  <si>
    <t>L207-SYVAL-PCO-2</t>
  </si>
  <si>
    <t>PCITET SECURITY SYMBOL 2</t>
  </si>
  <si>
    <t>L207-SYVAL-PCO-3</t>
  </si>
  <si>
    <t>PCITET SECURITY SYMBOL 3</t>
  </si>
  <si>
    <t>L207-SYVAL-PCO-4</t>
  </si>
  <si>
    <t>PCITET SECURITY SYMBOL 4</t>
  </si>
  <si>
    <t>L207-SYVAL-PCO-5</t>
  </si>
  <si>
    <t>PCITET SECURITY SYMBOL 5</t>
  </si>
  <si>
    <t>L207-SYVAL-PCO-6</t>
  </si>
  <si>
    <t>PCITET SECURITY SYMBOL 6</t>
  </si>
  <si>
    <t>L207-SYVAL-PCO-7</t>
  </si>
  <si>
    <t>PCITET SECURITY SYMBOL 7</t>
  </si>
  <si>
    <t>L207-SYVAL-PCO-8</t>
  </si>
  <si>
    <t>PCITET SECURITY SYMBOL 8</t>
  </si>
  <si>
    <t>L207-SYVAL-REUT-1</t>
  </si>
  <si>
    <t>L207-SYVAL-REUT-2</t>
  </si>
  <si>
    <t>L207-SYVAL-REUT-3</t>
  </si>
  <si>
    <t>L207-SYVAL-REUT-4</t>
  </si>
  <si>
    <t>L207-SYVAL-REUT-5</t>
  </si>
  <si>
    <t>L207-SYVAL-REUT-6</t>
  </si>
  <si>
    <t>L207-SYVAL-REUT-7</t>
  </si>
  <si>
    <t>L207-SYVAL-REUT-8</t>
  </si>
  <si>
    <t>L207-NMVAL-RECH-ALPH-1</t>
  </si>
  <si>
    <t>SECURITY NAME FOR ALPHABETICAL SEARCH 1</t>
  </si>
  <si>
    <t>L207-NMVAL-RECH-ALPH-2</t>
  </si>
  <si>
    <t>SECURITY NAME FOR ALPHABETICAL SEARCH 2</t>
  </si>
  <si>
    <t>L207-NMVAL-RECH-ALPH-3</t>
  </si>
  <si>
    <t>SECURITY NAME FOR ALPHABETICAL SEARCH 3</t>
  </si>
  <si>
    <t>L207-NMVAL-RECH-ALPH-4</t>
  </si>
  <si>
    <t>SECURITY NAME FOR ALPHABETICAL SEARCH 4</t>
  </si>
  <si>
    <t>L207-NMVAL-RECH-ALPH-5</t>
  </si>
  <si>
    <t>SECURITY NAME FOR ALPHABETICAL SEARCH 5</t>
  </si>
  <si>
    <t>L207-NMVAL-RECH-ALPH-6</t>
  </si>
  <si>
    <t>SECURITY NAME FOR ALPHABETICAL SEARCH 6</t>
  </si>
  <si>
    <t>L207-NMVAL-RECH-ALPH-7</t>
  </si>
  <si>
    <t>SECURITY NAME FOR ALPHABETICAL SEARCH 7</t>
  </si>
  <si>
    <t>L207-NMVAL-RECH-ALPH-8</t>
  </si>
  <si>
    <t>SECURITY NAME FOR ALPHABETICAL SEARCH 8</t>
  </si>
  <si>
    <t>L207-NOVAL-NAT-1</t>
  </si>
  <si>
    <t>NATIONAL SECURITY NUMBER 1</t>
  </si>
  <si>
    <t>L207-COPAYSL-ISO-L3-1</t>
  </si>
  <si>
    <t>ISO COUNTRY CODE IN CHARACTERS 1</t>
  </si>
  <si>
    <t>L207-NOVAL-L15-1</t>
  </si>
  <si>
    <t>SECURITY NUMBER 1</t>
  </si>
  <si>
    <t>L207-NOVAL-NAT-2</t>
  </si>
  <si>
    <t>NATIONAL SECURITY NUMBER 2</t>
  </si>
  <si>
    <t>L207-COPAYSL-ISO-L3-2</t>
  </si>
  <si>
    <t>ISO COUNTRY CODE IN CHARACTERS 2</t>
  </si>
  <si>
    <t>L207-NOVAL-L15-2</t>
  </si>
  <si>
    <t>SECURITY NUMBER 2</t>
  </si>
  <si>
    <t>L207-NOVAL-NAT-3</t>
  </si>
  <si>
    <t>NATIONAL SECURITY NUMBER 3</t>
  </si>
  <si>
    <t>L207-COPAYSL-ISO-L3-3</t>
  </si>
  <si>
    <t>ISO COUNTRY CODE IN CHARACTERS 3</t>
  </si>
  <si>
    <t>L207-NOVAL-L15-3</t>
  </si>
  <si>
    <t>SECURITY NUMBER 3</t>
  </si>
  <si>
    <t>L207-NOVAL-NAT-4</t>
  </si>
  <si>
    <t>NATIONAL SECURITY NUMBER 4</t>
  </si>
  <si>
    <t>L207-COPAYSL-ISO-L3-4</t>
  </si>
  <si>
    <t>ISO COUNTRY CODE IN CHARACTERS 4</t>
  </si>
  <si>
    <t>L207-NOVAL-L15-4</t>
  </si>
  <si>
    <t>SECURITY NUMBER 4</t>
  </si>
  <si>
    <t>L207-COSTE-NOUV</t>
  </si>
  <si>
    <t>L207-COMONL-ISO-RS</t>
  </si>
  <si>
    <t>L207-NOVAL-BLOOM-TEC</t>
  </si>
  <si>
    <t>X(169)</t>
  </si>
  <si>
    <t>L207-COFIN-REC</t>
  </si>
  <si>
    <t>L210-COMONL-ISO</t>
  </si>
  <si>
    <t>L210-COLANG</t>
  </si>
  <si>
    <t>L210-NMMON</t>
  </si>
  <si>
    <t>CURRENCY NAME</t>
  </si>
  <si>
    <t>L210-COMONC-CC</t>
  </si>
  <si>
    <t>L210-COMONL</t>
  </si>
  <si>
    <t>CURRENCY CODE IN CHARACTERS</t>
  </si>
  <si>
    <t>L210-COMONC-TLK</t>
  </si>
  <si>
    <t>CURRENCY TELEKURS CODE IN DIGITS</t>
  </si>
  <si>
    <t>L210-NBDEC-MON</t>
  </si>
  <si>
    <t>NUMBER OF DECIMALS OF THE CURRENCY</t>
  </si>
  <si>
    <t>0 = NO DECIMAL
2 = 2 DECIMALS</t>
  </si>
  <si>
    <t>L210-COTRANS-MON</t>
  </si>
  <si>
    <t>TRANSFERABLE CODE OF THE CURRENCY</t>
  </si>
  <si>
    <t>BLANK = TRANSFERABLE
N     = NO TRANSFERABLE</t>
  </si>
  <si>
    <t>L210-COUTIL-MON-VAL</t>
  </si>
  <si>
    <t>CURRENCY USE CODE FOR SECURITIES</t>
  </si>
  <si>
    <t>BLANK = CURRENCY NOT ALLOWED
A     = USABLE FOR ADMINISTRATION
P     = USABLE FOR COST PRICE
U     = USABLE WITHOUT RESTRICTION</t>
  </si>
  <si>
    <t>L210-COUTIL-MON-CC</t>
  </si>
  <si>
    <t>CURRENCY USE CODE FOR CURRENT ACCOUNT</t>
  </si>
  <si>
    <t>BLANK = CURRENCY NOT ALLOWED
U = USABLE CURRENCY</t>
  </si>
  <si>
    <t>L210-COTYP-MON-EUR</t>
  </si>
  <si>
    <t>0 = "OUT" EURO CURRENCY
1 = "IN" EURO CURRENCY
2 = EURO ITSELF</t>
  </si>
  <si>
    <t>L210-GRTAUXC-EUR-DALI</t>
  </si>
  <si>
    <t>EURO CONVERSION RATE GROUP FOR DATA LINK</t>
  </si>
  <si>
    <t>L210-T6CONV-EUR-DALI</t>
  </si>
  <si>
    <t>EURO CONVERSION RATE FOR DATA LINK</t>
  </si>
  <si>
    <t>L210-SITAUXC-EUR-DALI</t>
  </si>
  <si>
    <t>EURO CONVERSION RATE SIGN FOR DATA LINK</t>
  </si>
  <si>
    <t>L210-EXTAUXC-EUR-DALI</t>
  </si>
  <si>
    <t>DATALINK EURO CONVERSION RATE EXPONENT</t>
  </si>
  <si>
    <t>L210-SIEXP-TAUXC-EUR-DALI</t>
  </si>
  <si>
    <t>SIGN OF EURO CONVERSION RATE EXPONENT FOR DATA LINK</t>
  </si>
  <si>
    <t>L210-COTAUXC-EUR-DALI</t>
  </si>
  <si>
    <t>DATALINK EURO EXCHANGE CODE</t>
  </si>
  <si>
    <t xml:space="preserve">BLANK = UNIT RATE
%     = PERCENT RATE
</t>
  </si>
  <si>
    <t>L210-OATAUXC-EUR-DALI</t>
  </si>
  <si>
    <t>DATALINK EURO CONVERSION RATE ARITHMETIC OPERATOR</t>
  </si>
  <si>
    <t xml:space="preserve">* = TO MULTIPLY
/ = TO DIVIDE
</t>
  </si>
  <si>
    <t>L210-DSVALID-TAUXC-EUR</t>
  </si>
  <si>
    <t>VALIDITY DATE OF EURO CONVERSION RATE</t>
  </si>
  <si>
    <t>X(45)</t>
  </si>
  <si>
    <t>L210-COFIN-REC</t>
  </si>
  <si>
    <t xml:space="preserve">L211-COMONL-ISO-ORG  </t>
  </si>
  <si>
    <t>Currency from</t>
  </si>
  <si>
    <t xml:space="preserve">L211-COMONL-ISO-DEST  </t>
  </si>
  <si>
    <t>DESTINATION CURRENCY ISO CODE IN CHARACTERS</t>
  </si>
  <si>
    <t>Currency to (against)</t>
  </si>
  <si>
    <t>L211-NBDEC-MON</t>
  </si>
  <si>
    <t xml:space="preserve">0 = NO DECIMAL
2 = 2 DECIMALS
</t>
  </si>
  <si>
    <t xml:space="preserve">L211-COTYP-CHGE </t>
  </si>
  <si>
    <t>FOREX RATE TYPE CODE</t>
  </si>
  <si>
    <t xml:space="preserve">A1 = HISTORICAL FOREX RATE YEAR 1
A2 = HISTORICAL FOREX RATE YEAR 2
A3 = HISTORICAL FOREX RATE YEAR 3
A4 = HISTORICAL FOREX RATE YEAR 4
A5 = HISTORICAL FOREX RATE YEAR 5
BI = BALANCE SHEET FOREX RATE
BL = BANKNOTES FOREX RATE
BO = STOCK EXCHANGE FOREX RATE
BQ = BANK FOREX RATE
CV = TRANSFER FOREX RATE
EC = INTEREST CALCULATION FOREX RATE
EM = ISSUE FOREX RATE
ES = VALUATION FOREX RATE
ET = VALUATION FOREX RATE FOR ON-LINE UPDATE
FI = FISCAL FOREX RATE
T1 = HISTORICAL FOREX RATE 1ST QUARTER
T2 = HISTORICAL FOREX RATE 2ND QUARTER
T3 = HISTORICAL FOREX RATE 3RD QUARTER
T4 = HISTORICAL FOREX RATE 4TH QUARTER
</t>
  </si>
  <si>
    <t xml:space="preserve">L211-CHACH  </t>
  </si>
  <si>
    <t>BID FOREX RATE</t>
  </si>
  <si>
    <t xml:space="preserve">L211-SICHGE-ACH   </t>
  </si>
  <si>
    <t>SIGN OF BID FOREX RATE</t>
  </si>
  <si>
    <t xml:space="preserve">L211-COCHGE-ACH     </t>
  </si>
  <si>
    <t>BID FOREX RATE TYPE CODE</t>
  </si>
  <si>
    <t xml:space="preserve">BLANK = UNIT    FOREX RATE TO MULTIPLY
%     = PERCENT FOREX RATE TO MULTIPLY
C     = HUNDRETH FOREX RATE TO MULTIPLY
</t>
  </si>
  <si>
    <t xml:space="preserve">L211-CHMOY </t>
  </si>
  <si>
    <t>MIDDLE FOREX RATE</t>
  </si>
  <si>
    <t>Exchange rate (low decimal precision)</t>
  </si>
  <si>
    <t xml:space="preserve">L211-SICHGE-MOY   </t>
  </si>
  <si>
    <t>SIGN OF MIDDLE FOREX RATE</t>
  </si>
  <si>
    <t xml:space="preserve">L211-COCHGE-MOY   </t>
  </si>
  <si>
    <t>MIDDLE FOREX RATE TYPE CODE</t>
  </si>
  <si>
    <t xml:space="preserve">L211-CHVTE  </t>
  </si>
  <si>
    <t>ASKED FOREX RATE</t>
  </si>
  <si>
    <t xml:space="preserve">L211-SICHGE-VTE    </t>
  </si>
  <si>
    <t>SIGN OF ASKED FOREX RATE</t>
  </si>
  <si>
    <t xml:space="preserve">L211-COCHGE-VTE   </t>
  </si>
  <si>
    <t>ASKED FOREX RATE TYPE CODE</t>
  </si>
  <si>
    <t xml:space="preserve">L211-DSMOD-CHGE-DERN   </t>
  </si>
  <si>
    <t>LAST FOREX RATE MODIFICATION DATE (CCYYMMDD)</t>
  </si>
  <si>
    <t xml:space="preserve">L211-HRMOD-CHGE-DERN  </t>
  </si>
  <si>
    <t>LAST FOREX RATE MODIFICATION TIME (HHMMSS)</t>
  </si>
  <si>
    <t xml:space="preserve">L211-COOPER-CHGE  </t>
  </si>
  <si>
    <t>EXCHANGE TRANSACTION CODE</t>
  </si>
  <si>
    <t xml:space="preserve">FOR THE OTHER RECORDS AS MENTIONED BELOW:
----------------------------------------
SPACE = NO EXCHANGE OPERATION
A = BID FOREX RATE
V = ASKED FOREX RATE
M = MIDDLE FOREX RATE
U = SINGLE FOREX RATE, AS BALANCE SHEET FOREX RATE
FOR R-CHGE-DALI RECORD:
----------------------
S = BID, ASKED AND MIDDLE FOREX RATES ARE SPECIFIC
U = SINGLE FOREX RATE
BID, ASKED AND MIDDLE FOREX RATES ARE IDENTICAL
</t>
  </si>
  <si>
    <t xml:space="preserve">L211-COMONC-CC-ORG        </t>
  </si>
  <si>
    <t>ORIGIN CURRENT ACCOUNT CURRENCY CODE IN DIGITS</t>
  </si>
  <si>
    <t xml:space="preserve">L211-COMONC-CC-DEST </t>
  </si>
  <si>
    <t>DESTINATION CURRENT ACCOUNT CURRENCY CODE IN DIGITS</t>
  </si>
  <si>
    <t xml:space="preserve">L211-GRCHGE-ACH-DALI </t>
  </si>
  <si>
    <t>BID FOREX RATE GROUP</t>
  </si>
  <si>
    <t>L211-C6ACH-DALI</t>
  </si>
  <si>
    <t>L211-SICHGE-ACH-DALI</t>
  </si>
  <si>
    <t>L211-EXCHGE-ACH-DALI</t>
  </si>
  <si>
    <t>EXPONENT OF BID FOREX RATE</t>
  </si>
  <si>
    <t>L211-SIEXP-CHGE-ACH-DALI</t>
  </si>
  <si>
    <t>SIGN OF EXPONENT OF BID FOREX RATE</t>
  </si>
  <si>
    <t>L211-COCHGE-ACH-DALI</t>
  </si>
  <si>
    <t xml:space="preserve">BLANK = UNIT FOREX RATE
%     = PERCENT FOREX RATE
</t>
  </si>
  <si>
    <t>L211-OACHGE-ACH-DALI</t>
  </si>
  <si>
    <t>BID FOREX RATE OPERATION CODE</t>
  </si>
  <si>
    <t xml:space="preserve">* = FOREX RATE TO MULTIPLY
/ = FOREX RATE TO DIVIDE
</t>
  </si>
  <si>
    <t>L211-GRCHGE-MOY-DALI</t>
  </si>
  <si>
    <t>MIDDLE FOREX RATE GROUP</t>
  </si>
  <si>
    <t>Exchange rate high precision</t>
  </si>
  <si>
    <t>L211-C6MOY-DALI</t>
  </si>
  <si>
    <t>Fixed point part of exchange rate. For more details, see document PicLink II general concept V2.3".ppt" chapter 6, page 34 to 36.</t>
  </si>
  <si>
    <t>L211-SICHGE-MOY-DALI</t>
  </si>
  <si>
    <t>L211-EXCHGE-MOY-DALI</t>
  </si>
  <si>
    <t>EXPONENT OF MIDDLE FOREX RATE</t>
  </si>
  <si>
    <t>Exponent of forex rate. Number of positions to shift the decimal from the right.</t>
  </si>
  <si>
    <t>L211-SIEXP-CHGE-MOY-DALI</t>
  </si>
  <si>
    <t>SIGN OF EXPONENT OF MIDDLE FOREX RATE</t>
  </si>
  <si>
    <t>Sign of the exponent. "-" shift the decimal position to the left, "+" shift the decimal position to the right</t>
  </si>
  <si>
    <t>L211-COCHGE-MOY-DALI</t>
  </si>
  <si>
    <t>Exchange rate type code. "blank" unit, "%" percentage.</t>
  </si>
  <si>
    <t>L211-OACHGE-MOY-DALI</t>
  </si>
  <si>
    <t>MIDDLE FOREX RATE OPERATION CODE</t>
  </si>
  <si>
    <t>Operation type code for the exchange rate. Normally always "*" (multiply).</t>
  </si>
  <si>
    <t xml:space="preserve">L211-GRCHGE-VTE-DALI </t>
  </si>
  <si>
    <t>ASKED FOREX RATE GROUP</t>
  </si>
  <si>
    <t>L211-C6VTE-DALI</t>
  </si>
  <si>
    <t>L211-SICHGE-VTE-DALI</t>
  </si>
  <si>
    <t>L211-EXCHGE-VTE-DALI</t>
  </si>
  <si>
    <t>EXPONENT OF ASKED FOREX RATE</t>
  </si>
  <si>
    <t>L211-SIEXP-CHGE-VTE-DALI</t>
  </si>
  <si>
    <t>SIGN OF EXPONENT OF ASKED FOREX RATE</t>
  </si>
  <si>
    <t>L211-COCHGE-VTE-DALI</t>
  </si>
  <si>
    <t>L211-OACHGE-VTE-DALI</t>
  </si>
  <si>
    <t>ASKED FOREX RATE OPERATION CODE</t>
  </si>
  <si>
    <t xml:space="preserve">L211-COTYP-MONOR-EUR  </t>
  </si>
  <si>
    <t>CODE FOR TYPE OF ORIGIN CURRENCY / EURO</t>
  </si>
  <si>
    <t xml:space="preserve">L211-COTYP-MON-DEST-EUR </t>
  </si>
  <si>
    <t>CODE FOR TYPE OF DESTINATION CURRENCY / EURO</t>
  </si>
  <si>
    <t xml:space="preserve">L211-DSCHGE </t>
  </si>
  <si>
    <t>Spot rate date</t>
  </si>
  <si>
    <t xml:space="preserve">L211-COSTE-NOUV  </t>
  </si>
  <si>
    <t xml:space="preserve">L211-COMONL-ISO-RS  </t>
  </si>
  <si>
    <t xml:space="preserve">L211-COFIN-REC  </t>
  </si>
  <si>
    <t>L211 extension. Can be generated on request.</t>
  </si>
  <si>
    <t>L211-CHACH-AVQ</t>
  </si>
  <si>
    <t>BID EXCHANGE RATE AVALOQ</t>
  </si>
  <si>
    <t>L211-SICHACH-AVQ</t>
  </si>
  <si>
    <t>SIGN OF BID EXCHANGE RATE AVALOQ</t>
  </si>
  <si>
    <t>L211-COCHGE-ACH-AVQ</t>
  </si>
  <si>
    <t>L211-CHMOY-AVQ</t>
  </si>
  <si>
    <t>MID EXCHANGE RATE AVALOQ</t>
  </si>
  <si>
    <t>L211-SICHMOY-AVQ</t>
  </si>
  <si>
    <t>SIGN OF MID EXCHANGE RATE AVALOQ</t>
  </si>
  <si>
    <t>L211-COCHGE-MOY-AVQ</t>
  </si>
  <si>
    <t>MID FOREX RATE TYPE CODE</t>
  </si>
  <si>
    <t>L211-CHVTE-AVQ</t>
  </si>
  <si>
    <t>ASK EXCHANGE RATE AVALOQ</t>
  </si>
  <si>
    <t>L211-SICHVTE-AVQ</t>
  </si>
  <si>
    <t>SIGN OF ASK EXCHANGE RATE AVALOQ</t>
  </si>
  <si>
    <t>L211-COCHGE-VTE-AVQ</t>
  </si>
  <si>
    <t>ASK FOREX RATE TYPE CODE</t>
  </si>
  <si>
    <t>L212-NOVAL</t>
  </si>
  <si>
    <t>L212-NOVAL-L6</t>
  </si>
  <si>
    <t>L212-NOVAL-POS-7</t>
  </si>
  <si>
    <t>L212-NOVAL-ISIN</t>
  </si>
  <si>
    <t>L212-COPAYSL-ISO-VAL</t>
  </si>
  <si>
    <t>L212-NOVAL-NEN-L9</t>
  </si>
  <si>
    <t>L212-NOCTL-VAL-ISIN</t>
  </si>
  <si>
    <t>L212-NOVAL-SEDOL</t>
  </si>
  <si>
    <t>L212-DSCOURS</t>
  </si>
  <si>
    <t>L212-C9VAL</t>
  </si>
  <si>
    <t>L212-SICOURS-VAL</t>
  </si>
  <si>
    <t>L212-COORG-COURS</t>
  </si>
  <si>
    <t>L212-COTYP-COURS-TLK</t>
  </si>
  <si>
    <t>INVESTDATA TABLE CODE 21 FOR TELEKURS CODES - OTHER VALUES ARE
DEFINED BY PICTET</t>
  </si>
  <si>
    <t>L212-COCOTA</t>
  </si>
  <si>
    <t>L212-COGENR-CPTA</t>
  </si>
  <si>
    <t>Indicates if the security is per piece or in capital</t>
  </si>
  <si>
    <t>L212-Q9TISJA</t>
  </si>
  <si>
    <t>L212-SIQTE-TISJA</t>
  </si>
  <si>
    <t>L212-MTNV-D5</t>
  </si>
  <si>
    <t>L212-SIMONT-NV-D5</t>
  </si>
  <si>
    <t>L212-COMONL-ISO-TIT</t>
  </si>
  <si>
    <t>L212-COMONL-ISO-COURS</t>
  </si>
  <si>
    <t>L212-COCALC-MONT-BRUT</t>
  </si>
  <si>
    <t>Indicates how the gross amount is calculated from the quantity and the price.</t>
  </si>
  <si>
    <t>L212-COSTATUS-VAL-PCO</t>
  </si>
  <si>
    <t>PICTET SECURITY STATUS</t>
  </si>
  <si>
    <t>0 = ACTIVE SECURITY
1 = SECURITY NO. UNKNOWN
2 = EXPIRED SECURITY
3 = SECURITY TO BE EXPIRED</t>
  </si>
  <si>
    <t>L212-C9VAL-COTA-OFFI</t>
  </si>
  <si>
    <t>SECURITY PRICE ACCORDING TO OFFICIAL QUOTATION</t>
  </si>
  <si>
    <t>L212-SICOURS-VAL-COTA-OFFI</t>
  </si>
  <si>
    <t>SIGN OF SECURITY PRICE ACCORDING TO OFFICIAL QUOTATION</t>
  </si>
  <si>
    <t>L212-COGENR-CPTA-OFFI</t>
  </si>
  <si>
    <t>L212-GRINFIN</t>
  </si>
  <si>
    <t>L212-COFAM-INFIN</t>
  </si>
  <si>
    <t>L212-COINFIN</t>
  </si>
  <si>
    <t>L212-COMONL-ISO-RV</t>
  </si>
  <si>
    <t>L212-CHMONRV-MONCO</t>
  </si>
  <si>
    <t>FOREX RATE BETWEEN SECURITY REFERENCE AND PRICE CURRENCY</t>
  </si>
  <si>
    <t>L212-SICHGE-MONRV-MONCO</t>
  </si>
  <si>
    <t>SIGN OF FOREX RATE BETWEEN SECURITY REF. AND PRICE CURRENCY</t>
  </si>
  <si>
    <t>L212-COCHGE-MONRV-MONCO</t>
  </si>
  <si>
    <t>TYPE CODE OF FOREX RATE BETWEEN SEC. REF. AND PRICE CURRENCY</t>
  </si>
  <si>
    <t>BLANK = UNIT    FOREX RATE TO MULTIPLY
%     = PERCENT FOREX RATE TO MULTIPLY
/     = UNIT    FOREX RATE TO DIVIDE
X     = PERCENT FOREX RATE TO DIVIDE</t>
  </si>
  <si>
    <t>L212-TXMONT-NOMI-APR-RBT-PTIE</t>
  </si>
  <si>
    <t>L212-SITAUX-MNOMI-APR-RBT-PTIE</t>
  </si>
  <si>
    <t>L212-COTYP-MONOR-EUR</t>
  </si>
  <si>
    <t>L212-COTYP-MON-DEST-EUR</t>
  </si>
  <si>
    <t>L212-NOVAL-TLK-NOUV</t>
  </si>
  <si>
    <t>L212-GRCHGE-MONRV-MONCO</t>
  </si>
  <si>
    <t>EXCHANGE RATE GROUP SECURITY REF.CUR. / PRICE CUR. FOR DATA LINK</t>
  </si>
  <si>
    <t>L212-C6MONRV-MONCO</t>
  </si>
  <si>
    <t>EXCHANGE RATE SECURITY REFERENCE CURRENCY / PRICE CURRENCY</t>
  </si>
  <si>
    <t>L212-SICHGE-MONRV-MONCO-NOUV</t>
  </si>
  <si>
    <t>SIGN OF EX.RATE SECURITY REFERENCE CUR./ PRICE CUR. NEW FORMAT</t>
  </si>
  <si>
    <t>L212-EXCHGE-MONRV-MONCO</t>
  </si>
  <si>
    <t>EXPONENT OF EXCHANGE RATE SECURITY REF.CUR./PRICE CURRENCY</t>
  </si>
  <si>
    <t>L212-SIEXP-CHGE-MONRV-MONCO</t>
  </si>
  <si>
    <t>SIGN OF EXPONENT OF EX.RATE SECURITY REFERENCE CUR./ PRICE CUR.</t>
  </si>
  <si>
    <t>L212-COCHGE-MONRV-MONCO-NOUV</t>
  </si>
  <si>
    <t>NEW EXCHANGE CODE SEC.REF.CUR./PRICE CUR.</t>
  </si>
  <si>
    <t>BLANK = UNIT FOREX RATE
%     = PERCENT FOREX RATE</t>
  </si>
  <si>
    <t>L212-OACHGE-MONRV-MONCO</t>
  </si>
  <si>
    <t>SECURITY REFERENCE CURRENCY / PRICE CURRENCY FOR OPERATION CODE</t>
  </si>
  <si>
    <t>* = FOREX RATE TO MULTIPLY
/ = FOREX RATE TO DIVIDE</t>
  </si>
  <si>
    <t>L212-COSTE-NOUV</t>
  </si>
  <si>
    <t>L212-COMONL-ISO-RS</t>
  </si>
  <si>
    <t>L212-COORG-COURS-VAL-PCO</t>
  </si>
  <si>
    <t>X(326)</t>
  </si>
  <si>
    <t>L212-COFIN-REC</t>
  </si>
  <si>
    <t>L213-NOVAL</t>
  </si>
  <si>
    <t>Pictet internal identifier</t>
  </si>
  <si>
    <t>L213-NOVAL-L6</t>
  </si>
  <si>
    <t>L213-NOVAL-POS-7</t>
  </si>
  <si>
    <t>L213-NOVAL-CHRO</t>
  </si>
  <si>
    <t>CHRONOS SECURITY NUMBER</t>
  </si>
  <si>
    <t>9(10)</t>
  </si>
  <si>
    <t>L213-DSMAJ-CHRO-VAL</t>
  </si>
  <si>
    <t>DATE OF CHRONOS UPDATE FROM R-VAL (CCYYMMDD)</t>
  </si>
  <si>
    <t>L213-DSMAJ-CHRO-IBES</t>
  </si>
  <si>
    <t>DATE OF CHRONOS UPDATE FROM IBES (CCYYMMDD)</t>
  </si>
  <si>
    <t>L213-DSMAJ-CHRO-WSCOPE</t>
  </si>
  <si>
    <t>DATE OF CHRONOS UPDATE FROM WORLDSCOPE (CCYYMMDD)</t>
  </si>
  <si>
    <t>L213-DSMAJ-CHRO-BARRA</t>
  </si>
  <si>
    <t>DATE OF CHRONOS UPDATE FROM BARRA(CCYYMMDD)</t>
  </si>
  <si>
    <t>L213-COSECO-MSCI</t>
  </si>
  <si>
    <t>L213-COINDU-MSCI</t>
  </si>
  <si>
    <t>L213-COSECO-GSFT</t>
  </si>
  <si>
    <t>L213-COINDU-GSFT</t>
  </si>
  <si>
    <t>L213-COSECO-BARL</t>
  </si>
  <si>
    <t>L213-COINDU-BARL</t>
  </si>
  <si>
    <t>L213-COSECO-CLAS-LOC</t>
  </si>
  <si>
    <t>L213-COINDU-CLAS-LOC</t>
  </si>
  <si>
    <t>L213-COPAYSL-ISO-RITI-MSCI</t>
  </si>
  <si>
    <t>L213-COPAYSL-ISO-RITI-GSFT</t>
  </si>
  <si>
    <t>L213-COPAYSL-ISO-RITI-BARL</t>
  </si>
  <si>
    <t>L213-COPAYSL-ISO-RITI-CLAS-LOC</t>
  </si>
  <si>
    <t>L213-CFBETP-BARL-MLOC</t>
  </si>
  <si>
    <t>L213-SIBETP-BARL-MLOC</t>
  </si>
  <si>
    <t>L213-CFBETP-BARG-MSCI-MOND-FS</t>
  </si>
  <si>
    <t>L213-SIBETP-BARG-MSCI-MOND-FS</t>
  </si>
  <si>
    <t>L213-CFBETP-BARG-MSCI-MOND-USD</t>
  </si>
  <si>
    <t>L213-SIBETP-BARG-MSCI-MOND-USD</t>
  </si>
  <si>
    <t>L213-CFBETP-BARG-MSCI-LOC-MLOC</t>
  </si>
  <si>
    <t>L213-SIBETP-BARG-MSCI-LOC-MLOC</t>
  </si>
  <si>
    <t>L213-CFBETP-BARG-GSFT-MOND-FS</t>
  </si>
  <si>
    <t>L213-SIBETP-BARG-GSFT-MOND-FS</t>
  </si>
  <si>
    <t>L213-CFBETP-BARG-GSFT-MOND-USD</t>
  </si>
  <si>
    <t>L213-SIBETP-BARG-GSFT-MOND-USD</t>
  </si>
  <si>
    <t>L213-CFBETP-BARG-GSFT-LOC-MLOC</t>
  </si>
  <si>
    <t>L213-SIBETP-BARG-GSFT-LOC-MLOC</t>
  </si>
  <si>
    <t>L213-CFVOLP-BARRA-AN</t>
  </si>
  <si>
    <t>L213-SIVOLP-BARRA-AN</t>
  </si>
  <si>
    <t>L213-AASIECLE-FISC-BIL-DERN</t>
  </si>
  <si>
    <t>L213-AASIECLE-FISC-ENCOU</t>
  </si>
  <si>
    <t>L213-AASIECLE-FISC-NEXT</t>
  </si>
  <si>
    <t>L213-MTEPS-PUB-DERN</t>
  </si>
  <si>
    <t>L213-SIEPS-PUB-DERN</t>
  </si>
  <si>
    <t>L213-MTEPS-EST-AN-FISC-ENCOU</t>
  </si>
  <si>
    <t>L213-SIEPS-EST-AN-FISC-ENCOU</t>
  </si>
  <si>
    <t>L213-MTEPS-EST-AN-FISC-NEXT</t>
  </si>
  <si>
    <t>L213-SIEPS-EST-AN-FISC-NEXT</t>
  </si>
  <si>
    <t>L213-ROPE-PUB-DERN</t>
  </si>
  <si>
    <t>L213-SIPE-PUB-DERN</t>
  </si>
  <si>
    <t>L213-ROPE-EST-AN-FISC-ENCOU</t>
  </si>
  <si>
    <t>L213-SIPE-EST-AN-FISC-ENCOU</t>
  </si>
  <si>
    <t>L213-ROPE-EST-AN-FISC-NEXT</t>
  </si>
  <si>
    <t>L213-SIPE-EST-AN-FISC-NEXT</t>
  </si>
  <si>
    <t>L213-M9DIVID-AN-ACT-MCOTA</t>
  </si>
  <si>
    <t>L213-SIDIVID-AN-ACT-MCOTA</t>
  </si>
  <si>
    <t>L213-PCRDT-DIVID-AN</t>
  </si>
  <si>
    <t>L213-SIRDT-DIVID-AN</t>
  </si>
  <si>
    <t>L213-AASIECLE-DIVID</t>
  </si>
  <si>
    <t>L213-Q9TOT-EMI-MARCH</t>
  </si>
  <si>
    <t>L213-SIQTE-TOT-EMI-MARCH</t>
  </si>
  <si>
    <t>L213-M9CAP-TIT-MCOTA</t>
  </si>
  <si>
    <t>L213-SICAP-TIT-MCOTA</t>
  </si>
  <si>
    <t>L213-M9CAP-STE-MCOTA</t>
  </si>
  <si>
    <t>L213-SICAP-STE-MCOTA</t>
  </si>
  <si>
    <t>L213-M9CFLOW-TIT-MCOTA</t>
  </si>
  <si>
    <t>L213-SICFLOW-TIT-MCOTA</t>
  </si>
  <si>
    <t>L213-MTVAL-CPTA-TIT-MCOTA</t>
  </si>
  <si>
    <t>L213-SIVAL-CPTA-TIT-MCOTA</t>
  </si>
  <si>
    <t>L213-C9VAL-DTS</t>
  </si>
  <si>
    <t>DATASTREAM PRICE</t>
  </si>
  <si>
    <t>L213-SICOURS-VAL-DTS</t>
  </si>
  <si>
    <t>SIGN DATASTREAM PRICE</t>
  </si>
  <si>
    <t>L213-DSCOURS-VAL-DTS</t>
  </si>
  <si>
    <t>DATE OF DATASTREAM PRICE (CCYYMMDD)</t>
  </si>
  <si>
    <t>L213-CORAT-ACT-PCO</t>
  </si>
  <si>
    <t>L213-PXLIM-RAT-ACT-PCO</t>
  </si>
  <si>
    <t>L213-SILIM-RAT-ACT-PCO</t>
  </si>
  <si>
    <t>L213-NOVAL-ISIN</t>
  </si>
  <si>
    <t>L213-COPAYSL-ISO-VAL</t>
  </si>
  <si>
    <t>L213-NOVAL-NEN-L9</t>
  </si>
  <si>
    <t>L213-NOCTL-VAL-ISIN</t>
  </si>
  <si>
    <t>L213-COCAT-EEP-PCO</t>
  </si>
  <si>
    <t>1 = GROWTH
2 = SPECIAL SITUATION
3 = THEME
THIS CODE COMES FROM CHRONOS DB (CHRN)</t>
  </si>
  <si>
    <t>L213-COINDU-EUSTOX</t>
  </si>
  <si>
    <t>L213-COSECO-EUSTOX</t>
  </si>
  <si>
    <t>L213-COSTE-NOUV</t>
  </si>
  <si>
    <t>L213-COMONL-ISO-RS</t>
  </si>
  <si>
    <t>MSCI ECONOMIC SECTOR CODE 1</t>
  </si>
  <si>
    <t>L213-COINDU-MSCI-2</t>
  </si>
  <si>
    <t>L213-COSECO-MSCI-3</t>
  </si>
  <si>
    <t>L213-COINDU-MSCI-3</t>
  </si>
  <si>
    <t>L213-COINDU-MSCI-4</t>
  </si>
  <si>
    <t>L213-COINDU-FTSE-1</t>
  </si>
  <si>
    <t>L213-COINDU-FTSE-2</t>
  </si>
  <si>
    <t>L213-COINDU-FTSE-3</t>
  </si>
  <si>
    <t>L213-COINDU-EUSTOX-3</t>
  </si>
  <si>
    <t>L213-COINDU-EUSTOX-4</t>
  </si>
  <si>
    <t>L213-CORAT-ZKB</t>
  </si>
  <si>
    <t>L213-CORAT-PPMS</t>
  </si>
  <si>
    <t>L213-COINDU-SPI</t>
  </si>
  <si>
    <t>L213-COINDU-SPI-2</t>
  </si>
  <si>
    <t>L213-COINDU-SPI-3</t>
  </si>
  <si>
    <t>L213-COINDU-SPI-4</t>
  </si>
  <si>
    <t>L213-COINDU-LEHMAN-1</t>
  </si>
  <si>
    <t>L213-COINDU-LEHMAN-2</t>
  </si>
  <si>
    <t>L213-COINDU-LEHMAN-3</t>
  </si>
  <si>
    <t>L213-COINDU-LEHMAN-4</t>
  </si>
  <si>
    <t>L213-COINDU-LEHMAN-5</t>
  </si>
  <si>
    <t>X(757)</t>
  </si>
  <si>
    <t>L213-COFIN-REC</t>
  </si>
  <si>
    <t>L214-COMONL-ISO-TAUXT</t>
  </si>
  <si>
    <t>ISO CURRENCY CODE FORWARD RATE IN LETTERS</t>
  </si>
  <si>
    <t>Rate currency</t>
  </si>
  <si>
    <t>L214-COGENR-TAUXT</t>
  </si>
  <si>
    <t>FORWARD RATE TYPE CODE</t>
  </si>
  <si>
    <t>Forward rate type, generally LIB (LIBOR)</t>
  </si>
  <si>
    <t>L214-GRECH-TAUXT</t>
  </si>
  <si>
    <t>RATE MATURITY GROUP</t>
  </si>
  <si>
    <t>Maturity in month</t>
  </si>
  <si>
    <t>L214-COECH-TAUXT</t>
  </si>
  <si>
    <t>RATE MATURITY CODE</t>
  </si>
  <si>
    <t>L214-DUECH-TAUXT</t>
  </si>
  <si>
    <t>PERIOD UNTIL FORWARD RATE MATURES</t>
  </si>
  <si>
    <t>L214-TXTERM-L6-D7</t>
  </si>
  <si>
    <t>RATE IN %</t>
  </si>
  <si>
    <t>Rate in percent</t>
  </si>
  <si>
    <t>L214-SITAUX-TERM</t>
  </si>
  <si>
    <t>SIGN OF RATE</t>
  </si>
  <si>
    <t>L214-TXTERM-POND-L6-D7</t>
  </si>
  <si>
    <t>WEIGHTED RATE IN %</t>
  </si>
  <si>
    <t>L214-SITAUX-TERM-POND</t>
  </si>
  <si>
    <t>SIGN OF WEIGHTED RATE</t>
  </si>
  <si>
    <t>L214-DSTAUXT</t>
  </si>
  <si>
    <t>RATE DATE</t>
  </si>
  <si>
    <t>Rate date</t>
  </si>
  <si>
    <t>L214-COCOTA-TAUXT</t>
  </si>
  <si>
    <t>RATE QUOTATION CODE</t>
  </si>
  <si>
    <t>L214-COSTE-NOUV</t>
  </si>
  <si>
    <t>L214-COMONL-ISO-RS</t>
  </si>
  <si>
    <t>X(52)</t>
  </si>
  <si>
    <t>L214-COFIN-REC</t>
  </si>
  <si>
    <t>L215-COMONL-ISO-ORG</t>
  </si>
  <si>
    <t>L215-COMONL-ISO-DEST</t>
  </si>
  <si>
    <t>Currency to</t>
  </si>
  <si>
    <t>L215-GRECH-TAUXT</t>
  </si>
  <si>
    <t>Forward rate maturity from the reference date (see L200 record in line 3 of the file).</t>
  </si>
  <si>
    <t>L215-COECH-TAUXT</t>
  </si>
  <si>
    <t>L215-DUECH-TAUXT</t>
  </si>
  <si>
    <t>L215-COCALC-INT-MONOR</t>
  </si>
  <si>
    <t>L215-COCALC-INT-MON-DEST</t>
  </si>
  <si>
    <t>L215-TXTERM-MONOR-L6-D7</t>
  </si>
  <si>
    <t>ORIGIN CURRENCY FORWARD RATE IN %</t>
  </si>
  <si>
    <t>L215-SITAUX-TERM-MONOR</t>
  </si>
  <si>
    <t>SIGN OF FORWARD RATE OF ORIGIN CURRENCY</t>
  </si>
  <si>
    <t>L215-TXTERM-MON-DEST-L6-D7</t>
  </si>
  <si>
    <t>DESTINATION CURRENCY FORWARD RATE IN %</t>
  </si>
  <si>
    <t>L215-SITAUX-TERM-MON-DEST</t>
  </si>
  <si>
    <t>SIGN OF FORWARD RATE OF DESTINATION CURRENCY</t>
  </si>
  <si>
    <t>L215-COTYP-CHGE</t>
  </si>
  <si>
    <t>L215-CHSPOT-ANC</t>
  </si>
  <si>
    <t>SPOT EXCHANGE RATE OLD FORMAT</t>
  </si>
  <si>
    <t>L215-SICHGE-SPOT-ANC</t>
  </si>
  <si>
    <t>SIGN OF SPOT EXCHANGE RATE (OLD FORMAT)</t>
  </si>
  <si>
    <t>L215-COCHGE-SPOT-ANC</t>
  </si>
  <si>
    <t>SPOT EXCHANGE RATE CODE TYPE (OLD FORMAT)</t>
  </si>
  <si>
    <t>L215-GRCHGE-SPOT-DALI</t>
  </si>
  <si>
    <t>SPOT FOREX RATE GROUP FOR DATA LINK</t>
  </si>
  <si>
    <t>L215-C6SPOT-DALI</t>
  </si>
  <si>
    <t>SPOT FOREX RATE FOR DATA LINK</t>
  </si>
  <si>
    <t>L215-SICHGE-SPOT-DALI</t>
  </si>
  <si>
    <t>SIGN OF SPOT FOREX RATE FOR DATA LINK</t>
  </si>
  <si>
    <t>L215-EXCHGE-SPOT-DALI</t>
  </si>
  <si>
    <t>EXPONENT OF SPOT FOREX RATE FOR DATA LINK</t>
  </si>
  <si>
    <t>L215-SIEXP-CHGE-SPOT-DALI</t>
  </si>
  <si>
    <t>SIGN OF EXPONENT OF SPOT FOREX RATE FOR DATA LINK</t>
  </si>
  <si>
    <t>L215-COCHGE-SPOT-DALI</t>
  </si>
  <si>
    <t>SPOT FOREX RATE TYPE CODE FOR DATA LINK</t>
  </si>
  <si>
    <t>L215-OACHGE-SPOT-DALI</t>
  </si>
  <si>
    <t>SPOT FOREX RATE OPERATION CODE FOR DATA LINK</t>
  </si>
  <si>
    <t>L215-CHTERM-ANC</t>
  </si>
  <si>
    <t>L215-SICHGE-TERM-ANC</t>
  </si>
  <si>
    <t>L215-COCHGE-TERM-ANC</t>
  </si>
  <si>
    <t>L215-GRCHGE-TERM-DALI</t>
  </si>
  <si>
    <t>FORWARD FOREX RATE GROUP FOR DATA LINK</t>
  </si>
  <si>
    <t>Forward exchange rate high precision.</t>
  </si>
  <si>
    <t>L215-C6TERM-DALI</t>
  </si>
  <si>
    <t>FORWARD FOREX RATE FOR DATA LINK</t>
  </si>
  <si>
    <t>Forward rate (floating)</t>
  </si>
  <si>
    <t>L215-SICHGE-TERM-DALI</t>
  </si>
  <si>
    <t>SIGN OF FORWARD RATE FOR DATA LINK</t>
  </si>
  <si>
    <t>L215-EXCHGE-TERM-DALI</t>
  </si>
  <si>
    <t>EXPONENT OF FORWARD FOREX RATE FOR DATA LINK</t>
  </si>
  <si>
    <t>Exponent of price. Number of positions to shift the decimal from the right.</t>
  </si>
  <si>
    <t>L215-SIEXP-CHGE-TERM-DALI</t>
  </si>
  <si>
    <t>SIGN OF EXPONENT OF FORWARD FOREX RATE FOR DATA LINK</t>
  </si>
  <si>
    <t>L215-COCHGE-TERM-DALI</t>
  </si>
  <si>
    <t>FORWARD FOREX RATE TYPE CODE FOR DATA LINK</t>
  </si>
  <si>
    <t>L215-OACHGE-TERM-DALI</t>
  </si>
  <si>
    <t>FORWARD FOREX RATE OPERATION CODE FOR DATA LINK</t>
  </si>
  <si>
    <t>L215-COTYP-MONOR-EUR</t>
  </si>
  <si>
    <t>Not to used anymore</t>
  </si>
  <si>
    <t>L215-COTYP-MON-DEST-EUR</t>
  </si>
  <si>
    <t>L215-COSTE-NOUV</t>
  </si>
  <si>
    <t>L215-COMONL-ISO-RS</t>
  </si>
  <si>
    <t>X(78)</t>
  </si>
  <si>
    <t>L215-COFIN-REC</t>
  </si>
  <si>
    <t xml:space="preserve">L218-COSTE-NOUV  </t>
  </si>
  <si>
    <t xml:space="preserve">L218-COMONL-ISO-RS  </t>
  </si>
  <si>
    <t xml:space="preserve">L218-COID-REC-DALI </t>
  </si>
  <si>
    <t xml:space="preserve">L218-NOVAL  </t>
  </si>
  <si>
    <t xml:space="preserve">L218-NOVAL-TLK-NOUV   </t>
  </si>
  <si>
    <t>Telekurs security identifier.</t>
  </si>
  <si>
    <t xml:space="preserve">L218-NOVAL-ISIN   </t>
  </si>
  <si>
    <t>L218-COPAYSL-ISO-VAL</t>
  </si>
  <si>
    <t>L218-NOVAL-NEN-L9</t>
  </si>
  <si>
    <t>L218-NOCTL-VAL-ISIN</t>
  </si>
  <si>
    <t xml:space="preserve">L218-NOVAL-SEDOL  </t>
  </si>
  <si>
    <t>SEDOL security identifier.</t>
  </si>
  <si>
    <t xml:space="preserve">L218-COCLAS-COURS-VAL  </t>
  </si>
  <si>
    <t>SECURITY PRICE FILING CODE</t>
  </si>
  <si>
    <t xml:space="preserve">C.. = VALUATION SECURITY PRICE FAMILY
F.. = FISCAL SECURITY PRICE FAMILY
I.. = IUP SECURITY PRICE FAMILY
THE FIRST CHARACTER OF THE IDENTIFIER INDICATES THE
SECURITY PRICE FAMILY. THE FOLLOWING 2 CHARACTERS INDICATE THE
POSITION OF THE SECURITY PRICE WITHIN THE FAMILY
</t>
  </si>
  <si>
    <t xml:space="preserve">L218-COMONL-ISO-COURS     </t>
  </si>
  <si>
    <t>L218-GRCOURS-VAL-DALI</t>
  </si>
  <si>
    <t>SECURITY PRICE GROUP DATA LINK</t>
  </si>
  <si>
    <t>L218-OPCOURS-VAL-DALI</t>
  </si>
  <si>
    <t>DATALINK SECURITY PRICE OPERAND</t>
  </si>
  <si>
    <t>9(17)</t>
  </si>
  <si>
    <t>Operand of price (fixed part point). Same as FX floating rate. For more details, see document PicLink II general concept V2.3".ppt" chapter 6, page 34 to 36.</t>
  </si>
  <si>
    <t>L218-SIOP-COURS-VAL-DALI</t>
  </si>
  <si>
    <t>SIGN OF DATALINK SECURITY PRICE OPERAND</t>
  </si>
  <si>
    <t>L218-EXCOURS-VAL-DALI</t>
  </si>
  <si>
    <t>DATALINK SECURITY PRICE EXPONENT</t>
  </si>
  <si>
    <t>L218-SIEXP-COURS-VAL-DALI</t>
  </si>
  <si>
    <t>SIGN OF DATALINK SECURITY PRICE EXPONENT</t>
  </si>
  <si>
    <t xml:space="preserve">L218-DSCOURS </t>
  </si>
  <si>
    <t>Price date.</t>
  </si>
  <si>
    <t xml:space="preserve">L218-COTYP-COURS-VAL   </t>
  </si>
  <si>
    <t>SECURITY PRICE TYPE</t>
  </si>
  <si>
    <t xml:space="preserve">DEFINED BY PICTET
</t>
  </si>
  <si>
    <t>X(04)</t>
  </si>
  <si>
    <t>L218-COTYP-COURS-VAL-COMPL</t>
  </si>
  <si>
    <t>COMPLIMENTARY SECURITY PRICE TYPE</t>
  </si>
  <si>
    <t xml:space="preserve">MA = MANUAL ENTRY
</t>
  </si>
  <si>
    <t xml:space="preserve">L218-COGENR-CPTA </t>
  </si>
  <si>
    <t>Quotation type code.</t>
  </si>
  <si>
    <t>L218-COGENR-CPTA-OFFI</t>
  </si>
  <si>
    <t xml:space="preserve">L218-Q9TISJA     </t>
  </si>
  <si>
    <t xml:space="preserve">L218-SIQTE-TISJA    </t>
  </si>
  <si>
    <t xml:space="preserve">L218-COMONL-ISO-RV   </t>
  </si>
  <si>
    <t xml:space="preserve">L218-MTNV-D5   </t>
  </si>
  <si>
    <t xml:space="preserve">L218-SIMONT-NV-D5        </t>
  </si>
  <si>
    <t xml:space="preserve">L218-COCALC-MONT-BRUT     </t>
  </si>
  <si>
    <t>Gross amount calculation method.</t>
  </si>
  <si>
    <t xml:space="preserve">L218-COSTATUS-VAL-DALI    </t>
  </si>
  <si>
    <t xml:space="preserve">L218-TXMONT-NOMI-APR-RBT-PTIE        </t>
  </si>
  <si>
    <t xml:space="preserve">L218-SITAUX-MNOMI-APR-RBT-PTIE  </t>
  </si>
  <si>
    <t xml:space="preserve">L218-COTYP-MON-COURS-EUR </t>
  </si>
  <si>
    <t xml:space="preserve">L218-COTYP-MON-TIT-EUR   </t>
  </si>
  <si>
    <t xml:space="preserve">L218-COORG-COURS-VAL-PCO </t>
  </si>
  <si>
    <t xml:space="preserve">L218-NMORG-COURS-VAL-L50       </t>
  </si>
  <si>
    <t>SECURITY PRICE ORIGIN NAME</t>
  </si>
  <si>
    <t xml:space="preserve">L218-COTYP-ORG-COURS-VAL      </t>
  </si>
  <si>
    <t>SECURITY PRICE ORIGIN TYPE</t>
  </si>
  <si>
    <t xml:space="preserve">L218-CODIST-COURS-VAL </t>
  </si>
  <si>
    <t xml:space="preserve">L218-TECOMM-COURS-VAL      </t>
  </si>
  <si>
    <t>COMMENTS ON THE SECURITY PRICE</t>
  </si>
  <si>
    <t>X(80)</t>
  </si>
  <si>
    <t xml:space="preserve">L218-TEDIST-COURS-VAL   </t>
  </si>
  <si>
    <t>SECURITY PRICE DISTRIBUTOR TEXT</t>
  </si>
  <si>
    <t>L218-COSUF-NUM-VAL-TLK-SFI</t>
  </si>
  <si>
    <t xml:space="preserve">L218-C9VAL-TIS-CH     </t>
  </si>
  <si>
    <t>TIS PRICE FOR EUROPEAN FISCAL TAX COMPUTATION</t>
  </si>
  <si>
    <t xml:space="preserve">L218-C9VAL-TIS-EU    </t>
  </si>
  <si>
    <t xml:space="preserve">L218-C9VAL-TIS-CH-FMT  </t>
  </si>
  <si>
    <t>TIS PRICE FOR EUROPEAN FISCAL TAX COMPUTATION FORMATTED</t>
  </si>
  <si>
    <t>L218-C9VAL-TIS-EU-FMT</t>
  </si>
  <si>
    <t>L218-GRCOURS-VAL-EVAL</t>
  </si>
  <si>
    <t>VALUATED SECURITY PRICE FOR ONE UNIT OF THE SECURITY</t>
  </si>
  <si>
    <t>Valuated price. This price is the valuated price for one unit of the security. The advantage of this price, is that it includes all valuation rules, especially for derivatives. For the valuation of a position, simply multiply the quantity by this price for getting the valuated amount.</t>
  </si>
  <si>
    <t>L218-OPCOURS-VAL-EVAL</t>
  </si>
  <si>
    <t>VALUATED SECURITY PRICE OPERAND</t>
  </si>
  <si>
    <t>L218-SIOP-COURS-VAL-EVAL</t>
  </si>
  <si>
    <t>SIGN OF VALUATED SECURITY PRICE OPERAND</t>
  </si>
  <si>
    <t>L218-EXCOURS-VAL-EVAL</t>
  </si>
  <si>
    <t>VALUATED SECURITY PRICE EXPONENT</t>
  </si>
  <si>
    <t>L218-SIEXP-COURS-VAL-EVAL</t>
  </si>
  <si>
    <t>SIGN OF VALUATED SECURITY PRICE EXPONENT</t>
  </si>
  <si>
    <t xml:space="preserve">L218-GRINFIN </t>
  </si>
  <si>
    <t>L218-COFAM-INFIN</t>
  </si>
  <si>
    <t>L218-COINFIN</t>
  </si>
  <si>
    <t>X(420)</t>
  </si>
  <si>
    <t xml:space="preserve">L218-COFIN-REC        </t>
  </si>
  <si>
    <t>L951-NMFICH-DIST</t>
  </si>
  <si>
    <t>FILENAME FOR DISTRIBUTION</t>
  </si>
  <si>
    <t>L951-COSEP-NOM-FICH-DIST</t>
  </si>
  <si>
    <t>FILENAME SEPARATOR CODE FOR DISTRIBUTION</t>
  </si>
  <si>
    <t>L951-EXTN-NOM-FICH-DIST</t>
  </si>
  <si>
    <t>GROUP EXTENSION OF THE FILE NAME FOR DISTRIBUTION</t>
  </si>
  <si>
    <t>L951-PFREC</t>
  </si>
  <si>
    <t>RECORD PREFIX</t>
  </si>
  <si>
    <t>L951 : FIRST LINE
L952 : SECOND LINE</t>
  </si>
  <si>
    <t>L951-LGREC</t>
  </si>
  <si>
    <t>RECORD LENGTH</t>
  </si>
  <si>
    <t>L951-ZOID-USER-DIST</t>
  </si>
  <si>
    <t>USER IDENTIFICATION ZONE FOR DISTRIBUTION</t>
  </si>
  <si>
    <t>X(25)</t>
  </si>
  <si>
    <t>L951-PFREC-1</t>
  </si>
  <si>
    <t>IDMS RECORD PREFIX 1 : PREFIX OF THE DATA IN THE FILE</t>
  </si>
  <si>
    <t>L951-LGREC-1</t>
  </si>
  <si>
    <t>RECORD LENGTH IN BYTES 1</t>
  </si>
  <si>
    <t>L951-DSEXEC</t>
  </si>
  <si>
    <t>EXECUTION DATE (YYYYMMDD)</t>
  </si>
  <si>
    <t>L951-HREXEC</t>
  </si>
  <si>
    <t>EXECUTION TIME (HHMMSS)</t>
  </si>
  <si>
    <t>L951-COERR-FICH-DIST</t>
  </si>
  <si>
    <t>FILE ERROR CODE FOR DISTRIBUTION</t>
  </si>
  <si>
    <t>0 = NO ERROR
1 = ERROR</t>
  </si>
  <si>
    <t>L951-DSCPTA-DERN</t>
  </si>
  <si>
    <t>L951-NOCLI</t>
  </si>
  <si>
    <t>L951-COCONS</t>
  </si>
  <si>
    <t>L951-CORDIST</t>
  </si>
  <si>
    <t>FILE CONSOLIDATION CODE</t>
  </si>
  <si>
    <t>SPACE = WITHOUT FILE CONSOLIDATION
1     = WITH FILE CONSOLIDATION
THIS CODE IS ALSO USED TO GROUP THE PICLINK FILES</t>
  </si>
  <si>
    <t>L951-NBREC-DATA</t>
  </si>
  <si>
    <t>NUMBER OF DATA RECORDS</t>
  </si>
  <si>
    <t>AVALOQ DATABASE</t>
  </si>
  <si>
    <t>AVALOQ JOB ID</t>
  </si>
  <si>
    <t>L951-COFIN-REC</t>
  </si>
  <si>
    <t>L952-NMFICH-DIST</t>
  </si>
  <si>
    <t>L952-COSEP-NOM-FICH-DIST</t>
  </si>
  <si>
    <t>L952-EXTN-NOM-FICH-DIST</t>
  </si>
  <si>
    <t>L952-PFREC</t>
  </si>
  <si>
    <t>L952-LGREC</t>
  </si>
  <si>
    <t>L952-TASK-NAME</t>
  </si>
  <si>
    <t>TASK NAME</t>
  </si>
  <si>
    <t>L952-AVQ-BU</t>
  </si>
  <si>
    <t>AVALOQ BUSINESS UNIT</t>
  </si>
  <si>
    <t>L952-COFIN-REC</t>
  </si>
  <si>
    <t xml:space="preserve">L951-NOCNTNR-AVQ </t>
  </si>
  <si>
    <t>L951-AVQ-DB</t>
  </si>
  <si>
    <t>L951-AVQ-JOB-ID</t>
  </si>
  <si>
    <t>Net % of non-relalized gain or loss on market in valuation currency</t>
  </si>
  <si>
    <t>Net % of non-relalized gain or loss on exchange rate in valuation currency</t>
  </si>
  <si>
    <t>Gross unrealized gain or loss in security reference currency.</t>
  </si>
  <si>
    <t>Gross realized gain or loss in security reference currency.</t>
  </si>
  <si>
    <t>Net realized gain or loss in valuation currency. It includes the gain or loss on market and exchange rate.</t>
  </si>
  <si>
    <t>Net reallized gain or loss on market in valuation currency.</t>
  </si>
  <si>
    <t>Net reallized gain or loss on exchange rate in valuation currency.</t>
  </si>
  <si>
    <t>Global gross cost price in security reference currency.</t>
  </si>
  <si>
    <t>Global net cost price in valuation currency.</t>
  </si>
  <si>
    <t xml:space="preserve">Market name, but not code, where the transaction has been traded. </t>
  </si>
  <si>
    <t>MIC Key of the market where the transaction has been traded. Only populated for standard makets.</t>
  </si>
  <si>
    <t>Security price</t>
  </si>
  <si>
    <t xml:space="preserve">BLANK = NO INTEREST CALCULATION
A : GERMAN (30/360)
B : FRENCH (ACTUAL/360)
C : ENGLISH (ACTUAL/365)
F : ISMA-99 NORMAL (ACTUAL/ACTUAL)
I : SPECIAL GERMAN (30E/360)
</t>
  </si>
  <si>
    <t>For more information, see document "PicLink II Reference Manual.pdf", paragraph "Interest calculation method"</t>
  </si>
  <si>
    <t>BLANK = NO INTEREST CALCULATION
A : GERMAN (30/360)
B : FRENCH (ACTUAL/360)
C : ENGLISH (ACTUAL/365)
F : ISMA-99 NORMAL (ACTUAL/ACTUAL)
I : SPECIAL GERMAN (30E/360)</t>
  </si>
  <si>
    <t>INTEREST CALCULATION METHOD</t>
  </si>
  <si>
    <t>A : GERMAN (30/360)
B : FRENCH (ACTUAL/360)
C : ENGLISH (ACTUAL/365)
F : ISMA-99 NORMAL (ACTUAL/ACTUAL)
I : SPECIAL GERMAN (30E/360)</t>
  </si>
  <si>
    <t>ORIGIN CURRENCY INTEREST CALCULATION METHOD</t>
  </si>
  <si>
    <t>DESTINATION CURRENCY INTEREST CALCULATION METHOD</t>
  </si>
  <si>
    <t>L202</t>
  </si>
  <si>
    <t>Portfolio information</t>
  </si>
  <si>
    <t>L202-NOCLI</t>
  </si>
  <si>
    <t>L202-NMCLI-1</t>
  </si>
  <si>
    <t>CLIENT NAME LINE 1</t>
  </si>
  <si>
    <t>L202-NMCLI-2</t>
  </si>
  <si>
    <t>CLIENT NAME LINE 2</t>
  </si>
  <si>
    <t>L202-NMCLI-3</t>
  </si>
  <si>
    <t>CLIENT NAME LINE 3</t>
  </si>
  <si>
    <t>L202-COMONL-ISO-RC</t>
  </si>
  <si>
    <t>CUSTOMER REFERENCE CURRENCY ISO CODE</t>
  </si>
  <si>
    <t>L202-COTYP-MON-EUR</t>
  </si>
  <si>
    <t xml:space="preserve">CODE FOR TYPE OF CURRENCY / EURO
</t>
  </si>
  <si>
    <t>L202-COGER</t>
  </si>
  <si>
    <t>L202-COSGER</t>
  </si>
  <si>
    <t>L202-COSTE-NOUV</t>
  </si>
  <si>
    <t>SOCIETY CODE</t>
  </si>
  <si>
    <t>L202-COMONL-ISO-RS</t>
  </si>
  <si>
    <t>SOCIETY REFERENCE CURRENCY ISO CODE</t>
  </si>
  <si>
    <t>L202-NOCNTNR-AVQ</t>
  </si>
  <si>
    <t>Old portfolio number (not to be used anymore)</t>
  </si>
  <si>
    <t>L202-COFIN-REC</t>
  </si>
  <si>
    <t>F = END OF RECORD</t>
  </si>
  <si>
    <t>L202-NOBPNR-AVQ</t>
  </si>
  <si>
    <t>AVALOQ CONTAINER NUMBER (PORTFOLIO NUMBER)</t>
  </si>
  <si>
    <t>AVALOQ BUSINESS PARTNER NUMBER (CLIENT NUMBER)</t>
  </si>
  <si>
    <t>L202-BUCONT-AVQ</t>
  </si>
  <si>
    <t>AVALOQ BUSINESS UNIT
REFERENCE OF THE PICTET SUBSIDIARY WHERE THE ACCOUNT IS DEPOSITED.</t>
  </si>
  <si>
    <t>L202-COTYP-CPT-SFI</t>
  </si>
  <si>
    <t>SFI ACCOUNT TYPE CODE</t>
  </si>
  <si>
    <t>For internal use only</t>
  </si>
  <si>
    <t>L202-OPEN-DATE-CONT-AVQ</t>
  </si>
  <si>
    <t>OPENING DATE OF THE ACCOUNT ON AVALOQ</t>
  </si>
  <si>
    <t>L202-CLOSE-DATE-CONT-AVQ</t>
  </si>
  <si>
    <t>CLOSING DATE OF THE ACCOUNT ON AVALOQ</t>
  </si>
  <si>
    <t>L202-COTYP-CONT-AVQ</t>
  </si>
  <si>
    <t>AVALOQ CONTAINER (PORTFOLIO) TYPE CODE</t>
  </si>
  <si>
    <t>X(32)</t>
  </si>
  <si>
    <t>L202 extension. Can be generated on request.</t>
  </si>
  <si>
    <t>L202-SPANISH-PROVINCE</t>
  </si>
  <si>
    <t>SPANISH PROVINCE OF THE CLIENT</t>
  </si>
  <si>
    <t>L202-PERSON-COUNT</t>
  </si>
  <si>
    <t>COUNTER OF THE ACCOUNT HOLDER (FROM 1 TO 4 MAX.)</t>
  </si>
  <si>
    <t>L202-PERSON-FIRST-NAME</t>
  </si>
  <si>
    <t>L202-PERSON-LAST-NAME</t>
  </si>
  <si>
    <t>L202-PERSON-BIRTH-DATE</t>
  </si>
  <si>
    <t>L202-PERSON-TAX-ID</t>
  </si>
  <si>
    <t>CLIENT FIRST NAME</t>
  </si>
  <si>
    <t>CLIENT LAST NAME</t>
  </si>
  <si>
    <t>CLIENT BIRTH DATE</t>
  </si>
  <si>
    <t>CLIENT TAX ID</t>
  </si>
  <si>
    <t>L202-PERSON-TAX-ALLOC-KEY</t>
  </si>
  <si>
    <t>PERCENTAGE OF HOLDING OF THE GLOBAL WEALTH</t>
  </si>
  <si>
    <t>X(16)</t>
  </si>
  <si>
    <t>L202-PERSON-TAX-PLACE-OF-BIRTH</t>
  </si>
  <si>
    <t>PLACE OF BIRTH CODE (TAX)</t>
  </si>
  <si>
    <t>L202-PERSON-TAX-COMMUNE</t>
  </si>
  <si>
    <t>TAX LOCATION OF THE CLIENT</t>
  </si>
  <si>
    <t>Telekurs branch code of the issuer of the asset. For a complete list, see document "Class Telekurs.xlsx".</t>
  </si>
  <si>
    <t>L213-COSECO-MSCI-2</t>
  </si>
  <si>
    <t>GICS classification level 1.
For list of values, see document "Class GICS level 1.xlsx".</t>
  </si>
  <si>
    <t>GICS classification level 2.
For list of values, see document "Class GICS level 2.xlsx".</t>
  </si>
  <si>
    <t>GICS classification level 3.
For list of values, see document "Class GICS level 3.xlsx".</t>
  </si>
  <si>
    <t>GICS classification level 4.
For list of values, see document "Class GICS level 4.xlsx".</t>
  </si>
  <si>
    <t>GICS classification level 3.
For list of values, see document "Class GICS level 3.xlsx".
The fourth level can be found in record L129, field "L129-COINDU-MSCI-4"</t>
  </si>
  <si>
    <t>GICS classification level 4.
For list of values, see document "Class GICS level 4.xlsx".
The three first levels can be found in record L128.</t>
  </si>
  <si>
    <t>Remaining nominal amout in percent after a partial repayment. In some cases, the issuer does not change the nominal value in case of partial repayment. The holder receives cash, the position is not changed as the market price, but this factor shows the remaining capital.</t>
  </si>
  <si>
    <t>L007-NOORBO-PMS</t>
  </si>
  <si>
    <t>EXTERNAL KEY FOR PMS PLUS</t>
  </si>
  <si>
    <t>COUNTRY NAME OF THE TRADING MARKET</t>
  </si>
  <si>
    <t>ISO COUNTRY CODE OF THE TRADING MARKET</t>
  </si>
  <si>
    <t>L007-AVQ-STEX-MARKET-COUNTRY-ISO</t>
  </si>
  <si>
    <t>COUNTRY NAME OR THE BROKER</t>
  </si>
  <si>
    <t>COUNTRY ISO CODE OR THE BROKER</t>
  </si>
  <si>
    <t>L007-AVQ-STEX-MARKET-COUNTRY-NAME</t>
  </si>
  <si>
    <t>L007-AVQ-STEX-BROKER-NAME</t>
  </si>
  <si>
    <t>L007-AVQ-STEX-BROKER-COUNTRY-NAME</t>
  </si>
  <si>
    <t>L007-AVQ-STEX-BROKER-COUNTRY-ISO</t>
  </si>
  <si>
    <t>L004-BP-ISSUER-NAME</t>
  </si>
  <si>
    <t>ISSUER NAME</t>
  </si>
  <si>
    <t>BROKER NAME</t>
  </si>
  <si>
    <t>Issuer / Counterparty Name</t>
  </si>
  <si>
    <t>Broker Name</t>
  </si>
  <si>
    <t>ECD M1, ECR M2, deposit or withdrawal of securities</t>
  </si>
  <si>
    <t>Tells whether the security transfer has been done with the old cost price or of the new position is created with the actual security price.</t>
  </si>
  <si>
    <t xml:space="preserve"> </t>
  </si>
  <si>
    <t>L007-SIMONT-BRUT-MONRC</t>
  </si>
  <si>
    <t>L007-MTNET-MONRC</t>
  </si>
  <si>
    <t>L007-MTBRUT-MONRC</t>
  </si>
  <si>
    <t xml:space="preserve">L007-SIMONT-NET-MONRC </t>
  </si>
  <si>
    <t>L004-NMCONTR</t>
  </si>
  <si>
    <t>Contract name (long</t>
  </si>
  <si>
    <t>Contract name (long)</t>
  </si>
  <si>
    <t>L006-M9DEB-INTR</t>
  </si>
  <si>
    <t>Debit interest amount</t>
  </si>
  <si>
    <t>L006-SIMONT-DEB-INTR</t>
  </si>
  <si>
    <t>Sign of interest debit amount</t>
  </si>
  <si>
    <t>L006-M9DEB-INTR-COR</t>
  </si>
  <si>
    <t>Corrected debit interest amount</t>
  </si>
  <si>
    <t>Sign of corrected interest debit amount</t>
  </si>
  <si>
    <t>L006-M9CRED-INTR-POSTV</t>
  </si>
  <si>
    <t>Credit interest amount (positive)</t>
  </si>
  <si>
    <t>Sign of credit interest amount (positive)</t>
  </si>
  <si>
    <t>L006-M9CRED-INTR-NEG</t>
  </si>
  <si>
    <t>L006-SIMONT-CRED-INTR-POSTV</t>
  </si>
  <si>
    <t>L006-SIMONT-CRED-INTR-NEG</t>
  </si>
  <si>
    <t>Credit interest amount (negative)</t>
  </si>
  <si>
    <t>Sign of credit interest amount (negative)</t>
  </si>
  <si>
    <t>L006-M9CRED-INTR-COR</t>
  </si>
  <si>
    <t>Corrected credit interest amount (negative)</t>
  </si>
  <si>
    <t>L006-SIMONT-CRED-INTR-COR</t>
  </si>
  <si>
    <t>Sign of corrected credit interest amount</t>
  </si>
  <si>
    <t>L006-NMCONTR</t>
  </si>
  <si>
    <t>Long name of the forward contract</t>
  </si>
  <si>
    <t>L121-NMCONTR</t>
  </si>
  <si>
    <t>Long contract name</t>
  </si>
  <si>
    <t>L121 extension. Can be generated on request.</t>
  </si>
  <si>
    <t>L122-NMCONTR</t>
  </si>
  <si>
    <t>L204 extension. Can be generated on request.</t>
  </si>
  <si>
    <t>L204-NEW-COGENR-VAL</t>
  </si>
  <si>
    <t>New Pictet Classification</t>
  </si>
  <si>
    <t>L204-GRINFIN-NEW</t>
  </si>
  <si>
    <t>New GRINFIN classification</t>
  </si>
  <si>
    <t>L204-PWM-LVL-1</t>
  </si>
  <si>
    <t>PWM lvl 1</t>
  </si>
  <si>
    <t>L204-PWM-LVL-2</t>
  </si>
  <si>
    <t>PWM lvl 2</t>
  </si>
  <si>
    <t>L204-PWM-LVL-3</t>
  </si>
  <si>
    <t>PWM lvl 3</t>
  </si>
  <si>
    <t>L204-PWM-LVL-4</t>
  </si>
  <si>
    <t>PWM lvl 4</t>
  </si>
  <si>
    <t>L127 extension. Can be generated on request.</t>
  </si>
  <si>
    <t>L127-NODEP-NEW-1</t>
  </si>
  <si>
    <t>L127-NODEP-NEW-2</t>
  </si>
  <si>
    <t>L127-NODEP-NEW-3</t>
  </si>
  <si>
    <t>L127-NODEP-NEW-4</t>
  </si>
  <si>
    <t>L127-NODEP-NEW-5</t>
  </si>
  <si>
    <t>L127-NODEP-NEW-6</t>
  </si>
  <si>
    <t>L127-NODEP-NEW-7</t>
  </si>
  <si>
    <t>L127-NODEP-NEW-8</t>
  </si>
  <si>
    <t>L127-NODEP-NEW-9</t>
  </si>
  <si>
    <t>L127-NODEP-NEW-10</t>
  </si>
  <si>
    <t>L127-NODEP-NEW-11</t>
  </si>
  <si>
    <t>L127-NODEP-NEW-12</t>
  </si>
  <si>
    <t>L127-NODEP-NEW-13</t>
  </si>
  <si>
    <t>L127-NODEP-NEW-14</t>
  </si>
  <si>
    <t>L127-NODEP-NEW-15</t>
  </si>
  <si>
    <t>L127-NODEP-NEW-16</t>
  </si>
  <si>
    <t>L127-NODEP-NEW-17</t>
  </si>
  <si>
    <t>L127-NODEP-NEW-18</t>
  </si>
  <si>
    <t>L127-NODEP-NEW-19</t>
  </si>
  <si>
    <t>L127-NODEP-NEW-20</t>
  </si>
  <si>
    <t>L127-COTYP-DEP-1</t>
  </si>
  <si>
    <t>L127-COTYP-DEP-2</t>
  </si>
  <si>
    <t>L127-COTYP-DEP-3</t>
  </si>
  <si>
    <t>NEW DEPOSIT ID 1 (PUID)</t>
  </si>
  <si>
    <t>NEW DEPOSIT ID 2 (PUID)</t>
  </si>
  <si>
    <t>NEW DEPOSIT ID 3 (PUID)</t>
  </si>
  <si>
    <t>NEW DEPOSIT ID 4 (PUID)</t>
  </si>
  <si>
    <t>NEW DEPOSIT ID 5 (PUID)</t>
  </si>
  <si>
    <t>NEW DEPOSIT ID 6 (PUID)</t>
  </si>
  <si>
    <t>NEW DEPOSIT ID 7 (PUID)</t>
  </si>
  <si>
    <t>NEW DEPOSIT ID 8 (PUID)</t>
  </si>
  <si>
    <t>NEW DEPOSIT ID 9 (PUID)</t>
  </si>
  <si>
    <t>NEW DEPOSIT ID 10 (PUID)</t>
  </si>
  <si>
    <t>NEW DEPOSIT ID 11 (PUID)</t>
  </si>
  <si>
    <t>NEW DEPOSIT ID 12 (PUID)</t>
  </si>
  <si>
    <t>NEW DEPOSIT ID 13 (PUID)</t>
  </si>
  <si>
    <t>NEW DEPOSIT ID 14 (PUID)</t>
  </si>
  <si>
    <t>NEW DEPOSIT ID 15 (PUID)</t>
  </si>
  <si>
    <t>NEW DEPOSIT ID 16 (PUID)</t>
  </si>
  <si>
    <t>NEW DEPOSIT ID 17 (PUID)</t>
  </si>
  <si>
    <t>NEW DEPOSIT ID 18 (PUID)</t>
  </si>
  <si>
    <t>NEW DEPOSIT ID 19 (PUID)</t>
  </si>
  <si>
    <t>NEW DEPOSIT ID 20 (PUID)</t>
  </si>
  <si>
    <t>DEPOSIT TYPE 1</t>
  </si>
  <si>
    <t>"STD" = Standard (normal) DEPOSIT
"LEN" = Securities lending (technical DEPOSIT)</t>
  </si>
  <si>
    <t>DEPOSIT TYPE 2</t>
  </si>
  <si>
    <t>DEPOSIT TYPE 3</t>
  </si>
  <si>
    <t>DEPOSIT TYPE 4</t>
  </si>
  <si>
    <t>DEPOSIT TYPE 5</t>
  </si>
  <si>
    <t>DEPOSIT TYPE 6</t>
  </si>
  <si>
    <t>DEPOSIT TYPE 7</t>
  </si>
  <si>
    <t>DEPOSIT TYPE 8</t>
  </si>
  <si>
    <t>DEPOSIT TYPE 9</t>
  </si>
  <si>
    <t>DEPOSIT TYPE 10</t>
  </si>
  <si>
    <t>DEPOSIT TYPE 11</t>
  </si>
  <si>
    <t>DEPOSIT TYPE 12</t>
  </si>
  <si>
    <t>DEPOSIT TYPE 13</t>
  </si>
  <si>
    <t>DEPOSIT TYPE 14</t>
  </si>
  <si>
    <t>DEPOSIT TYPE 15</t>
  </si>
  <si>
    <t>DEPOSIT TYPE 16</t>
  </si>
  <si>
    <t>DEPOSIT TYPE 17</t>
  </si>
  <si>
    <t>DEPOSIT TYPE 18</t>
  </si>
  <si>
    <t>DEPOSIT TYPE 19</t>
  </si>
  <si>
    <t>DEPOSIT TYPE 20</t>
  </si>
  <si>
    <t>L127-COTYP-DEP-14</t>
  </si>
  <si>
    <t>L127-COTYP-DEP-4</t>
  </si>
  <si>
    <t>L127-COTYP-DEP-5</t>
  </si>
  <si>
    <t>L127-COTYP-DEP-6</t>
  </si>
  <si>
    <t>L127-COTYP-DEP-7</t>
  </si>
  <si>
    <t>L127-COTYP-DEP-8</t>
  </si>
  <si>
    <t>L127-COTYP-DEP-9</t>
  </si>
  <si>
    <t>L127-COTYP-DEP-10</t>
  </si>
  <si>
    <t>L127-COTYP-DEP-11</t>
  </si>
  <si>
    <t>L127-COTYP-DEP-12</t>
  </si>
  <si>
    <t>L127-COTYP-DEP-13</t>
  </si>
  <si>
    <t>L127-COTYP-DEP-15</t>
  </si>
  <si>
    <t>L127-COTYP-DEP-16</t>
  </si>
  <si>
    <t>L127-COTYP-DEP-17</t>
  </si>
  <si>
    <t>L127-COTYP-DEP-18</t>
  </si>
  <si>
    <t>L127-COTYP-DEP-19</t>
  </si>
  <si>
    <t>L127-COTYP-DEP-20</t>
  </si>
  <si>
    <t>L127-NMDEP-1</t>
  </si>
  <si>
    <t>L127-NMDEP-2</t>
  </si>
  <si>
    <t>L127-NMDEP-3</t>
  </si>
  <si>
    <t>L127-NMDEP-4</t>
  </si>
  <si>
    <t>L127-NMDEP-5</t>
  </si>
  <si>
    <t>L127-NMDEP-6</t>
  </si>
  <si>
    <t>L127-NMDEP-7</t>
  </si>
  <si>
    <t>L127-NMDEP-8</t>
  </si>
  <si>
    <t>L127-NMDEP-9</t>
  </si>
  <si>
    <t>L127-NMDEP-10</t>
  </si>
  <si>
    <t>L127-NMDEP-11</t>
  </si>
  <si>
    <t>L127-NMDEP-12</t>
  </si>
  <si>
    <t>L127-NMDEP-13</t>
  </si>
  <si>
    <t>L127-NMDEP-14</t>
  </si>
  <si>
    <t>L127-NMDEP-15</t>
  </si>
  <si>
    <t>L127-NMDEP-16</t>
  </si>
  <si>
    <t>L127-NMDEP-17</t>
  </si>
  <si>
    <t>L127-NMDEP-18</t>
  </si>
  <si>
    <t>L127-NMDEP-19</t>
  </si>
  <si>
    <t>L127-NMDEP-20</t>
  </si>
  <si>
    <t>DEPOSIT NAME 1</t>
  </si>
  <si>
    <t>DEPOSIT NAME 2</t>
  </si>
  <si>
    <t>DEPOSIT NAME 3</t>
  </si>
  <si>
    <t>DEPOSIT NAME 4</t>
  </si>
  <si>
    <t>DEPOSIT NAME 5</t>
  </si>
  <si>
    <t>DEPOSIT NAME 6</t>
  </si>
  <si>
    <t>DEPOSIT NAME 7</t>
  </si>
  <si>
    <t>DEPOSIT NAME 8</t>
  </si>
  <si>
    <t>DEPOSIT NAME 9</t>
  </si>
  <si>
    <t>DEPOSIT NAME 10</t>
  </si>
  <si>
    <t>DEPOSIT NAME 11</t>
  </si>
  <si>
    <t>DEPOSIT NAME 12</t>
  </si>
  <si>
    <t>DEPOSIT NAME 13</t>
  </si>
  <si>
    <t>DEPOSIT NAME 14</t>
  </si>
  <si>
    <t>DEPOSIT NAME 15</t>
  </si>
  <si>
    <t>DEPOSIT NAME 16</t>
  </si>
  <si>
    <t>DEPOSIT NAME 17</t>
  </si>
  <si>
    <t>DEPOSIT NAME 18</t>
  </si>
  <si>
    <t>DEPOSIT NAME 19</t>
  </si>
  <si>
    <t>DEPOSIT NAME 20</t>
  </si>
  <si>
    <t>L127-SOQTE-D7-1</t>
  </si>
  <si>
    <t>L127-SOQTE-D7-2</t>
  </si>
  <si>
    <t>L127-SOQTE-D7-3</t>
  </si>
  <si>
    <t>L127-SOQTE-D7-4</t>
  </si>
  <si>
    <t>L127-SOQTE-D7-5</t>
  </si>
  <si>
    <t>L127-SOQTE-D7-6</t>
  </si>
  <si>
    <t>L127-SOQTE-D7-7</t>
  </si>
  <si>
    <t>L127-SOQTE-D7-8</t>
  </si>
  <si>
    <t>L127-SOQTE-D7-9</t>
  </si>
  <si>
    <t>L127-SOQTE-D7-10</t>
  </si>
  <si>
    <t>L127-SOQTE-D7-11</t>
  </si>
  <si>
    <t>L127-SOQTE-D7-12</t>
  </si>
  <si>
    <t>L127-SOQTE-D7-13</t>
  </si>
  <si>
    <t>L127-SOQTE-D7-14</t>
  </si>
  <si>
    <t>L127-SOQTE-D7-15</t>
  </si>
  <si>
    <t>L127-SOQTE-D7-16</t>
  </si>
  <si>
    <t>L127-SOQTE-D7-17</t>
  </si>
  <si>
    <t>L127-SOQTE-D7-18</t>
  </si>
  <si>
    <t>L127-SOQTE-D7-19</t>
  </si>
  <si>
    <t>L127-SOQTE-D7-20</t>
  </si>
  <si>
    <t>SECURITY QUANTITY BALANCE 7 DECIMALS #1</t>
  </si>
  <si>
    <t>SECURITY QUANTITY BALANCE 7 DECIMALS #2</t>
  </si>
  <si>
    <t>SECURITY QUANTITY BALANCE 7 DECIMALS #3</t>
  </si>
  <si>
    <t>SECURITY QUANTITY BALANCE 7 DECIMALS #4</t>
  </si>
  <si>
    <t>SECURITY QUANTITY BALANCE 7 DECIMALS #5</t>
  </si>
  <si>
    <t>SECURITY QUANTITY BALANCE 7 DECIMALS #6</t>
  </si>
  <si>
    <t>SECURITY QUANTITY BALANCE 7 DECIMALS #7</t>
  </si>
  <si>
    <t>SECURITY QUANTITY BALANCE 7 DECIMALS #8</t>
  </si>
  <si>
    <t>SECURITY QUANTITY BALANCE 7 DECIMALS #9</t>
  </si>
  <si>
    <t>SECURITY QUANTITY BALANCE 7 DECIMALS #10</t>
  </si>
  <si>
    <t>SECURITY QUANTITY BALANCE 7 DECIMALS #11</t>
  </si>
  <si>
    <t>SECURITY QUANTITY BALANCE 7 DECIMALS #12</t>
  </si>
  <si>
    <t>SECURITY QUANTITY BALANCE 7 DECIMALS #13</t>
  </si>
  <si>
    <t>SECURITY QUANTITY BALANCE 7 DECIMALS #14</t>
  </si>
  <si>
    <t>SECURITY QUANTITY BALANCE 7 DECIMALS #15</t>
  </si>
  <si>
    <t>SECURITY QUANTITY BALANCE 7 DECIMALS #16</t>
  </si>
  <si>
    <t>SECURITY QUANTITY BALANCE 7 DECIMALS #17</t>
  </si>
  <si>
    <t>SECURITY QUANTITY BALANCE 7 DECIMALS #18</t>
  </si>
  <si>
    <t>SECURITY QUANTITY BALANCE 7 DECIMALS #19</t>
  </si>
  <si>
    <t>SECURITY QUANTITY BALANCE 7 DECIMALS #20</t>
  </si>
  <si>
    <t>L127-SISOLDE-QTE-D7-1</t>
  </si>
  <si>
    <t>SIGN OF SECURITY QUANTITY BALANCE 7 DECIMALS #1</t>
  </si>
  <si>
    <t>L127-SISOLDE-QTE-D7-2</t>
  </si>
  <si>
    <t>L127-SISOLDE-QTE-D7-3</t>
  </si>
  <si>
    <t>L127-SISOLDE-QTE-D7-4</t>
  </si>
  <si>
    <t>L127-SISOLDE-QTE-D7-5</t>
  </si>
  <si>
    <t>L127-SISOLDE-QTE-D7-6</t>
  </si>
  <si>
    <t>L127-SISOLDE-QTE-D7-7</t>
  </si>
  <si>
    <t>L127-SISOLDE-QTE-D7-8</t>
  </si>
  <si>
    <t>L127-SISOLDE-QTE-D7-9</t>
  </si>
  <si>
    <t>L127-SISOLDE-QTE-D7-10</t>
  </si>
  <si>
    <t>L127-SISOLDE-QTE-D7-11</t>
  </si>
  <si>
    <t>L127-SISOLDE-QTE-D7-12</t>
  </si>
  <si>
    <t>L127-SISOLDE-QTE-D7-13</t>
  </si>
  <si>
    <t>L127-SISOLDE-QTE-D7-14</t>
  </si>
  <si>
    <t>L127-SISOLDE-QTE-D7-15</t>
  </si>
  <si>
    <t>L127-SISOLDE-QTE-D7-16</t>
  </si>
  <si>
    <t>L127-SISOLDE-QTE-D7-17</t>
  </si>
  <si>
    <t>L127-SISOLDE-QTE-D7-18</t>
  </si>
  <si>
    <t>L127-SISOLDE-QTE-D7-19</t>
  </si>
  <si>
    <t>L127-SISOLDE-QTE-D7-20</t>
  </si>
  <si>
    <t>SIGN OF SECURITY QUANTITY BALANCE 7 DECIMALS #2</t>
  </si>
  <si>
    <t>SIGN OF SECURITY QUANTITY BALANCE 7 DECIMALS #3</t>
  </si>
  <si>
    <t>SIGN OF SECURITY QUANTITY BALANCE 7 DECIMALS #4</t>
  </si>
  <si>
    <t>SIGN OF SECURITY QUANTITY BALANCE 7 DECIMALS #5</t>
  </si>
  <si>
    <t>SIGN OF SECURITY QUANTITY BALANCE 7 DECIMALS #6</t>
  </si>
  <si>
    <t>SIGN OF SECURITY QUANTITY BALANCE 7 DECIMALS #7</t>
  </si>
  <si>
    <t>SIGN OF SECURITY QUANTITY BALANCE 7 DECIMALS #8</t>
  </si>
  <si>
    <t>SIGN OF SECURITY QUANTITY BALANCE 7 DECIMALS #9</t>
  </si>
  <si>
    <t>SIGN OF SECURITY QUANTITY BALANCE 7 DECIMALS #10</t>
  </si>
  <si>
    <t>SIGN OF SECURITY QUANTITY BALANCE 7 DECIMALS #11</t>
  </si>
  <si>
    <t>SIGN OF SECURITY QUANTITY BALANCE 7 DECIMALS #12</t>
  </si>
  <si>
    <t>SIGN OF SECURITY QUANTITY BALANCE 7 DECIMALS #13</t>
  </si>
  <si>
    <t>SIGN OF SECURITY QUANTITY BALANCE 7 DECIMALS #14</t>
  </si>
  <si>
    <t>SIGN OF SECURITY QUANTITY BALANCE 7 DECIMALS #15</t>
  </si>
  <si>
    <t>SIGN OF SECURITY QUANTITY BALANCE 7 DECIMALS #16</t>
  </si>
  <si>
    <t>SIGN OF SECURITY QUANTITY BALANCE 7 DECIMALS #17</t>
  </si>
  <si>
    <t>SIGN OF SECURITY QUANTITY BALANCE 7 DECIMALS #18</t>
  </si>
  <si>
    <t>SIGN OF SECURITY QUANTITY BALANCE 7 DECIMALS #19</t>
  </si>
  <si>
    <t>SIGN OF SECURITY QUANTITY BALANCE 7 DECIMALS #20</t>
  </si>
  <si>
    <t>L007-CUST-NAME</t>
  </si>
  <si>
    <t>Custodian Name</t>
  </si>
  <si>
    <t>Custodian name.
Populated for EX-Custody accounts only. Contains the name of the custodian.</t>
  </si>
  <si>
    <t>L002-CUST-NAME</t>
  </si>
  <si>
    <t>L004-CUST-NAME</t>
  </si>
  <si>
    <t>L006-CUST-NAME</t>
  </si>
  <si>
    <t>L003-CUST-NAME</t>
  </si>
  <si>
    <t xml:space="preserve">L003-COTRANS-BP  </t>
  </si>
  <si>
    <t>Transfer between Business Partner (client) code.</t>
  </si>
  <si>
    <t>L003-COTRANS-CONT</t>
  </si>
  <si>
    <t>Transfer between Containers (portfolio) code.</t>
  </si>
  <si>
    <t xml:space="preserve"> Y = Transfer between two different BP's and two accounts
 N = Transfer not between two different BP's (same BP).
 " " = If there is only one BP in the transaction.</t>
  </si>
  <si>
    <t>L003-COTRANS-MON</t>
  </si>
  <si>
    <t>Transfer currency code.</t>
  </si>
  <si>
    <t xml:space="preserve"> Y = Transfer between two different portfolio's and two accounts
 N = Transfer not between two different portfolio's.
 " " = If there is only one porfolio in the transaction.</t>
  </si>
  <si>
    <t xml:space="preserve"> D = Transfer between two different currencies
 I = Transfer not between two currencies
 " " = If there is only one currency in the transaction.</t>
  </si>
  <si>
    <t>Trade date</t>
  </si>
  <si>
    <t>L003-COTRANS-COLLECT</t>
  </si>
  <si>
    <t>Transfer between Collection (client) code.</t>
  </si>
  <si>
    <t xml:space="preserve"> Y = Transfer between two different Collections and two accounts
 N = Transfer not between two different Collections (same Collection).
 " " = If there is only one Collection in the transaction.</t>
  </si>
  <si>
    <t>L003-SITAUX-INT-VAL</t>
  </si>
  <si>
    <t>L007-COFRAIS-EX</t>
  </si>
  <si>
    <t>L007-MTFRAIS-EX-MONCC</t>
  </si>
  <si>
    <t>Sign of fee amount in net (current account) currency</t>
  </si>
  <si>
    <t>Y = Yes
N = No</t>
  </si>
  <si>
    <t>L007-SIMONT-FRAIS-EX-MONCC</t>
  </si>
  <si>
    <t xml:space="preserve">Fee code for ex-custody transaction.
This code shows whether the EX-custody transaction has a fee booked on the linked settlement transaction (IN/EX netting). </t>
  </si>
  <si>
    <t>Fee amount in net (current account) currency. 
This amount is included in the net amount in field L001-MTNET-MONCC.</t>
  </si>
  <si>
    <t>L008</t>
  </si>
  <si>
    <t>Security transactions with final price for withdrawals and deposits (internal use only)</t>
  </si>
  <si>
    <t>This record brings each day the security deposit and withdrawal transactions with the closing price. When a deposit or withdrawal transaction is sent in the evening, the closing price is not available. Therefore, this record available the next day will bring the transaction with the final closing price for a correct cost price booking.</t>
  </si>
  <si>
    <t>L008-COID-REC-DALI</t>
  </si>
  <si>
    <t>L008-NOCLI-ORD</t>
  </si>
  <si>
    <t>L008-CORUB-CC-ORD</t>
  </si>
  <si>
    <t>L008-COMONC-CC-ORD</t>
  </si>
  <si>
    <t>L008-NOCONTR-CC-ORD</t>
  </si>
  <si>
    <t>L008-COGRP-OPER-OP</t>
  </si>
  <si>
    <t>L008-TEREF-OPER-OP</t>
  </si>
  <si>
    <t>L008-COGRP-OPER-ORG</t>
  </si>
  <si>
    <t>L008-TEREF-OPER-OP-ORG</t>
  </si>
  <si>
    <t>L008-COTRANS-DOS-PRVT-DALI</t>
  </si>
  <si>
    <t>L008-COSTATUS-PRVT-DALI</t>
  </si>
  <si>
    <t>L008-NODEP</t>
  </si>
  <si>
    <t>L008-NOVAL</t>
  </si>
  <si>
    <t>L008-NOVAL-L6</t>
  </si>
  <si>
    <t>L008-NOVAL-POS-7</t>
  </si>
  <si>
    <t>L008-NOVAL-ISIN</t>
  </si>
  <si>
    <t>L008-COPAYSL-ISO-VAL</t>
  </si>
  <si>
    <t>L008-NOVAL-NEN-L9</t>
  </si>
  <si>
    <t>L008-NOCTL-VAL-ISIN</t>
  </si>
  <si>
    <t>L008-NOVAL-TLK-NOUV</t>
  </si>
  <si>
    <t>L008-COOPER</t>
  </si>
  <si>
    <t>L008-COOPER-ORG</t>
  </si>
  <si>
    <t>L008-COOPER-TYP</t>
  </si>
  <si>
    <t>L008-COOPER-TYP-COMPL</t>
  </si>
  <si>
    <t>L008-COEXT</t>
  </si>
  <si>
    <t>L008-DSORD</t>
  </si>
  <si>
    <t>L008-DSFACTU</t>
  </si>
  <si>
    <t>L008-DSOPER</t>
  </si>
  <si>
    <t>L008-DSVAL</t>
  </si>
  <si>
    <t>L008-QTFACTU-D5</t>
  </si>
  <si>
    <t>L008-SIQTE-FACTU-D5</t>
  </si>
  <si>
    <t>L008-COQTE-FACTU</t>
  </si>
  <si>
    <t>L008-COGENR-CPTA</t>
  </si>
  <si>
    <t>L008-COMONL-ISO-TIT</t>
  </si>
  <si>
    <t>L008-COINFO-DIV-FACTU</t>
  </si>
  <si>
    <t>L008-GRINFIN</t>
  </si>
  <si>
    <t>L008-COFAM-INFIN</t>
  </si>
  <si>
    <t>L008-COINFIN</t>
  </si>
  <si>
    <t>L008-COMONL-ISO-OPER</t>
  </si>
  <si>
    <t>L008-CUTIT-1</t>
  </si>
  <si>
    <t>L008-SICOURS-TIT-1</t>
  </si>
  <si>
    <t>L008-DSCOURS</t>
  </si>
  <si>
    <t>L008-COCALC-MONT-BRUT</t>
  </si>
  <si>
    <t>L008-Q9TISJA</t>
  </si>
  <si>
    <t>L008-SIQTE-TISJA</t>
  </si>
  <si>
    <t>L008-MTNV-L6-D5</t>
  </si>
  <si>
    <t>L008-SIMONT-NV-D5</t>
  </si>
  <si>
    <t>L008-CHMON-MVT-FS</t>
  </si>
  <si>
    <t>L008-SICHGE-MON-MVT-FS</t>
  </si>
  <si>
    <t>L008-COCHGE-MON-MVT-FS</t>
  </si>
  <si>
    <t>L008-COFIN-REC</t>
  </si>
  <si>
    <t xml:space="preserve">L000 = DATA LINK START TRANSMISSION CONTROL
L001 = DATA LINK INVOICING
L002 = DATA LINK INCOME COLLECTION
L003 = DATA LINK "CASH" TRANSACTIONS
L004 = DATA LINK FIDUCIARY DEPOSIT OPERATIONS
L005 = DATALINK CASH MOVEMENT
L006 = DATALINK CASH MOVEMENT
L008 = L001 FINAL PRICE DEPOSIT / WITHDRAWAL
L200 = DATALINK FILE HEADER
L201 = DATA LINK DEPOSITORY CODE
L202 = DATA LINK CLIENT
L204 = DATA LINK SECURITY
L205 = DATA-LINK SOCIETY
L206 = DATA LINK SECURITY NEW FORMAT
L207 = DATA LINK SECURITY KEYS
L210 = DATA LINK CURRENCIES
L211 = DATA LINK FOREX RATES
L212 = DATA LINK SECURITY PRICE
L213 = SECURITIES FINANCIAL DATA (SRCE CHRONOS)
L214 = DATA LINK RATES
L215 = DATA LINK FORWARD RATES
L218 = DATA LINK SECURITY PRICE
L217 = DATA LINK DEPOT CODE (NEW)
L290 = DATA LINK FIRST SECURITY REQUEST RECORD
L291 = DATA LINK SECURITY DATA REQUEST
L299 = DATA LINK LAST SECURITY REQUEST RECORD
L300 = CURRENT ACCOUNT STATEMENT DATALINK, HEADER
L310 = CURRENT ACCOUNT STATEMENT DATALINK, DETAIL
L320 = CURRENT ACCOUNT STATEMENT DATALINK, BALANCE
L801 = DATA LINK SECURITY TYPE CODES
L802 = DATA LINK SECURITY CLASSIFICATION CODES
L803 = DATA LINK CURRENT ACCOUNT TYPE CODES
L804 = DATA LINK SECURITY TRANSACTION CODES
L805 = SPITAB TABLE "TABLIEU"
L806 = ALLOWS TO DESCRIBE PARTICULARITIES OF COUPON PAYMEN
L807 = INVESTMENT VEHICLE CODES DATALINK
L808 = DATA LINK COUNTRY CODES
L809 = DATA-LINK VALUATION - SEC. POS. (COMPL)
L810 = DATALINK BARRA ECONOMIC SECTORS CODES
L811 = DATALINK BARRA INDUSTRIES CODES
L812 = MSCI ECONOMIC SECTORS FOR DATALINK
L813 = MSCI INDUSTRIES FOR DATALINK
L814 = GSFT ECONOMIC SECTORS FOR DATALINK
L815 = GSFT INDUSTRIES FOR DATALINK
L816 = TELEKURS BRANCHES FOR DATALINK
L817 = EURO STOXX ECONOMIC SECTORS FOR DATALINK
L818 = EURO STOXX INDUSTRIES FOR DATALINK
L819 = STOCK EXCHANGE PLACE FOR DATALINK
L820 = ORDER INSTRUCTIONS FOR DATALINK
L821 = ORDER TRANSMISSION CODES FOR DATALINK
L822 = SECURITY ORDER LIMIT TYPE CODE DATALINK
L823 = OPTIONS HEDGING CODE FOR DATALINK
L824 = USANCE USAGE CODES FOR DATALINK
L825 = REVERSAL CODES FOR DATALINK
L826 = SECURITY ORDER STATUS CODES DATALINK
L827 = BES ORDER TRANSMISSION STATUS DATALINK
L828 = FREEZE TYPE CODES FOR DATALINK
L829 = MSCI 2 ECONOMIC SECTORS FOR DATALINK
L830 = R-INDU-MSCI-2-DALI
L831 = MSCI 3 ECONOMIC SECTORS FOR DATALINK
L832 = MSCI 3 INDUSTRIES FOR DATALINK
L833 = DATA LINK PICTET RATING CODED
L834 = DATA LINK MOODY'S RATING CODES
L835 = DATA LINK S&amp;P RATING CODES
L836 = DATA LINK DESTINATION CODE FOR TEXT ORDER
L837 = DATA-LINK VALUATION - FTSE INDUSTRY CODES (LEVEL 1)
L838 = DATA-LINK VALUATION - FTSE INDUSTRY CODES (LEVEL 2)
L839 = DATA-LINK VALUATION - FTSE INDUSTRY CODES (LEVEL 3)
L840 = DATA-LINK VALUATION - CUSTOMER ECONOMIC GROUP CODES
L841 = DATA-LINK VALUATION - CUSTOMER TYPE CODES
L842 = DATA-LINK VALUATION - CORRESPONDENT FEES CODES
L843 = DATA-LINK VALUATION - COUPONS CREDIT CURRENCY CONVENSION
L844 = DATA-LINK VALUATION - SECURITY LENDING CODES
L845 = DATA-LINK VALUATION - INSTRUCTIONS BY DEPARTMENT CODES
L846 = DATA-LINK VALUATION - EXTERNALS SCREENS CODES
L847 = DATA-LINK VALUATION - PROCURATION FOR TAX SALVAGE CODES
L848 = DATA-LINK VALUATION - FILE FEES PRICE CODES
L849 = DATA-LINK VALUATION - MINIMUM EXCEPTION CODES
L850 = DATA-LINK VALUATION - LANGUAGE CODES
L851 = DATA-LINK VALUATION - TEXT INSTRUCTIONS BY DEPARTEMEN
L852 = DATA-LINK VALUATION - FOREING COSTODY CHARGES CODES
L853 = DATA-LINK VALUATION - DISTRIBUTOR'S CODE SEC.PRICE
L951 = INFO. REC. FOR DISTRIBUTION HEADER 1
L952 = INFO. REC. FOR DISTRIBUTION HEADER 2
L998 = ALLOWS TRANSMISSION OF RECORDS DESCRIPTION THROUGH
L999 = DATA LINK END TRANSMISSION CONTROL
</t>
  </si>
  <si>
    <t>CUSTODIAN CODE</t>
  </si>
  <si>
    <t>SECURITY IDENTIFIER (6 POSITIONS)</t>
  </si>
  <si>
    <t>SECURITY NUMBER (7 POSITIONS). It is the Pictet internal refence number</t>
  </si>
  <si>
    <t>ORDER DATE (CCYYMMDD). It is NOT the trade date. Trade date is L008-DSOPER.</t>
  </si>
  <si>
    <t>Contains the final price as of booking date (L001-DSFACTU)</t>
  </si>
  <si>
    <t>L008-NOSEQ-REC</t>
  </si>
  <si>
    <t>L008-COTRT-COURS-APRET-TIT</t>
  </si>
  <si>
    <t>TYPE CODE FOR DEPOSIT AND WITHDRAWAL OF SECURITIES</t>
  </si>
  <si>
    <t xml:space="preserve">0 = INITIAL PROCESSING
1 = REACTUALISATION PROCESSING
</t>
  </si>
  <si>
    <t>L008-CLCC-ORD</t>
  </si>
  <si>
    <t>L008-DSCRE</t>
  </si>
  <si>
    <t>L002-DIV-TYPE-NAME</t>
  </si>
  <si>
    <t>Dividend type name</t>
  </si>
  <si>
    <t>L002-SIMTCAP-GAIN_TAX-GERMANY-MONOP</t>
  </si>
  <si>
    <t>Capital gain tax for Germany</t>
  </si>
  <si>
    <t>Sign of capital gain tax for Germany</t>
  </si>
  <si>
    <t xml:space="preserve">Contains the dividend type (name):
Capital distribution 
Capital gain 
Ordinary dividend 
Extraordinary dividend 
Extraordinary dividend 
Ordinary and extra Dividend 
Liquidation proceeds 
No Dividend 
Short Term Capital Gain 
Long Term Capital Gain 
Guaranteed Dividend 
Foreign Income Dividend 
Tax Dividend 
Return on Capital 
Medium term capital gain 
Foreign Income Dividend 
Interest 
Property Income Distribution 
Unfranked Dividend 
Fully franked Dividend 
Sundry Other Income 
Capital Return 
Discounted Capital Gain 
Tax deferred 
Distribution of capital contribution reserves (SHPR) 
Dividend 
Other Dividend type 
</t>
  </si>
  <si>
    <t>L002-MTCAP-GAIN-TAX-GERMANY-MONOP</t>
  </si>
  <si>
    <t>L007-M9TOT-SPREAD-MONOP</t>
  </si>
  <si>
    <t>L007-SIM9TOT-SPREAD-MONOP</t>
  </si>
  <si>
    <t>MIFID spread (global)</t>
  </si>
  <si>
    <t>Sign of global MIFID spread</t>
  </si>
  <si>
    <t xml:space="preserve">L007-COMONL-ISO-PAY </t>
  </si>
  <si>
    <t xml:space="preserve">L007-M9INT-MONOP-PAY </t>
  </si>
  <si>
    <t xml:space="preserve">L007-SIM9INT-MONOP-PAY </t>
  </si>
  <si>
    <t>Amount of paid interests (IRS/CCS only)</t>
  </si>
  <si>
    <t>ISO currency of paid interest (IRS/CCS only)</t>
  </si>
  <si>
    <t>Sign of amount of paid interests (IRS/CCS only)</t>
  </si>
  <si>
    <t>L007-COMONL-ISO-REC</t>
  </si>
  <si>
    <t>L007-M9INT-MONOP-REC</t>
  </si>
  <si>
    <t>L007-SIM9INT-MONOP-REC</t>
  </si>
  <si>
    <t>ISO currency of received interest (IRS/CCS only)</t>
  </si>
  <si>
    <t>Amount of received interests (IRS/CCS only)</t>
  </si>
  <si>
    <t>Sign of amount of received interests (IRS/CCS only)</t>
  </si>
  <si>
    <t>L007-TXINT-VAL-PAY</t>
  </si>
  <si>
    <t>L007-SITXINT-VAL-PAY</t>
  </si>
  <si>
    <t>Interest rate in percent of paid interests (IRS/CCS only)</t>
  </si>
  <si>
    <t>Sign of interest rate in percent of paid interests (IRS/CCS only)</t>
  </si>
  <si>
    <t>L007-TXINT-VAL-REC</t>
  </si>
  <si>
    <t>L007-SITXINT-VAL-REC</t>
  </si>
  <si>
    <t>Interest rate in percent of received interests (IRS/CCS only)</t>
  </si>
  <si>
    <t>Sign of interest rate in percent of received interests (IRS/CCS only)</t>
  </si>
  <si>
    <t>L006-M9TOT-SPREAD-MONOP</t>
  </si>
  <si>
    <t>L006-SIM9TOT-SPREAD-MONOP</t>
  </si>
  <si>
    <t>L206-TXINT-VAL-PAY</t>
  </si>
  <si>
    <t>Paid interest rate (for IRS/CCS only)</t>
  </si>
  <si>
    <t>L206-SITXINT-VAL-PAY</t>
  </si>
  <si>
    <t>Sign of paid interest rate (for IRS/CCS only)</t>
  </si>
  <si>
    <t>L206-TXINT-VAL-REC</t>
  </si>
  <si>
    <t>L206-SITXINT-VAL-REC</t>
  </si>
  <si>
    <t>Received interest rate (for IRS/CCS only)</t>
  </si>
  <si>
    <t>Sign of received interest rate (for IRS/CCS only)</t>
  </si>
  <si>
    <t>L206-CHORG-CONTR</t>
  </si>
  <si>
    <t>Initial contract exchange rate (for IRS/CCS only)</t>
  </si>
  <si>
    <t>L206-SICHORG-CONTR</t>
  </si>
  <si>
    <t>Sign of initial contract exchange rate (for IRS/CCS only)</t>
  </si>
  <si>
    <t>L206-COCHORG-CONTR</t>
  </si>
  <si>
    <t>L204-TXINT-VAL-PAY</t>
  </si>
  <si>
    <t>L204-SITXINT-VAL-PAY</t>
  </si>
  <si>
    <t>L204-TXINT-VAL-REC</t>
  </si>
  <si>
    <t>L204-SITXINT-VAL-REC</t>
  </si>
  <si>
    <t>L204-CHORG-CONTR</t>
  </si>
  <si>
    <t>L204-SICHORG-CONTR</t>
  </si>
  <si>
    <t>L204-COCHORG-CONTR</t>
  </si>
  <si>
    <t>Exchange rate code for initial contract exchange rate (for IRS/CCS only)</t>
  </si>
  <si>
    <t>L120-COTYP-POS-EX</t>
  </si>
  <si>
    <t>Blank = in custody position
* = ex custody position</t>
  </si>
  <si>
    <t>Position type flag. This flag shows if the position is in custody (deposited at Pictet) or ex custody (deposited outside of Pictet).</t>
  </si>
  <si>
    <t>L121-COTYP-POS-EX</t>
  </si>
  <si>
    <t>X(41)</t>
  </si>
  <si>
    <t>L122-COTYP-POS-EX</t>
  </si>
  <si>
    <t>L126-COTYP-POS-EX</t>
  </si>
  <si>
    <t>A certain number of currencies are deposited globally outside if Pictet.</t>
  </si>
  <si>
    <t>L007-M9TAXB-CAP-MONOP</t>
  </si>
  <si>
    <t>Amount of capital gain tax (paid withholding tax #256)</t>
  </si>
  <si>
    <t>Sign of amount of capital gain tax (paid withholding tax #256)</t>
  </si>
  <si>
    <t>L007-SIM9TAXB-CAP-MONOP</t>
  </si>
  <si>
    <t>L007-M9SOSU-TAX-GERMANY-MONOP</t>
  </si>
  <si>
    <t>L007-SIM9SOSU-TAX-GERMANY-MONOP</t>
  </si>
  <si>
    <t>Amount of solidarity surcharge tax (paid withholding tax #257)</t>
  </si>
  <si>
    <t>Sign of amount of solidarity surcharge tax (paid withholding tax #257)</t>
  </si>
  <si>
    <t>L007-M9IMP-ECCL-MONOP</t>
  </si>
  <si>
    <t>L007-SIM9IMP-ECCL-MONOP</t>
  </si>
  <si>
    <t>Amount of church tax (paid withholding tax #258)</t>
  </si>
  <si>
    <t>Sign of amount of church tax (paid withholding tax #258)</t>
  </si>
  <si>
    <t>Contains the same value as in field L001-CHFACTU but with all decimals</t>
  </si>
  <si>
    <t>L007-GRPPUNI-TRAN</t>
  </si>
  <si>
    <t>L007-OPPPUNI-TRAN</t>
  </si>
  <si>
    <t>L007-SIOP-PPUNI-TRAN</t>
  </si>
  <si>
    <t>L007-EXPPUNI-TRAN</t>
  </si>
  <si>
    <t>L007-SIEXP-PPUNI-TRAN</t>
  </si>
  <si>
    <t>Transaction security price in floating format</t>
  </si>
  <si>
    <t>Transaction security price operand</t>
  </si>
  <si>
    <t>Sign of transaction security price operand</t>
  </si>
  <si>
    <t>Transaction security price exponent</t>
  </si>
  <si>
    <t>Sign of transaction security price exponent</t>
  </si>
  <si>
    <t>X(69)</t>
  </si>
  <si>
    <t>L205-NOSTE-TLK</t>
  </si>
  <si>
    <t>Telekurs identification key</t>
  </si>
  <si>
    <t>L002-M9IMP-ECCL-MONOP</t>
  </si>
  <si>
    <t>L002-SIM9IMP-ECCL-MONOP</t>
  </si>
  <si>
    <t>L007-M9WITHH-TAX-ITALIAN-MONOP</t>
  </si>
  <si>
    <t>L007-SIM9WITHH-TAX-ITALIAN-MONOP</t>
  </si>
  <si>
    <t>Amount of italian withholding tax (tax #5116)</t>
  </si>
  <si>
    <t>Sign of amount of italian withholding tax (tax #5116)</t>
  </si>
  <si>
    <t>L007-M9WITHH-INT-COURU-ITALIAN-MONOP</t>
  </si>
  <si>
    <t>L007-SIM9WITHH-INT-COURU-ITALIAN-MONOP</t>
  </si>
  <si>
    <t>Amount of italian withholding tax on accrued interests (tax #5121)</t>
  </si>
  <si>
    <t>Sign of amount of italian withholding tax on accrued interests (tax #5121)</t>
  </si>
  <si>
    <t>L007-M9WITHH-PRIME-EMI-ITALIAN-MONOP</t>
  </si>
  <si>
    <t>L007-SIM9WITHH-PRIME-EMI-ITALIAN-MONOP</t>
  </si>
  <si>
    <t>Sign of amount of italian withholding tax on on issue premium (tax #5122)</t>
  </si>
  <si>
    <t>Amount of italian withholding tax on on issue premium (tax #5122)
(montant de retenue à la source italienne sur l'écart d'émission)</t>
  </si>
  <si>
    <t>L002-M9WITHH-TAX-ITALIAN-MONOP</t>
  </si>
  <si>
    <t>L002-SIM9WITHH-TAX-ITALIAN-MONOP</t>
  </si>
  <si>
    <t>L002-M9WITHH-INT-COURU-ITALIAN-MONO</t>
  </si>
  <si>
    <t>L002-SIM9WITHH-INT-COURU-ITALIAN-MONO</t>
  </si>
  <si>
    <t>L002-M9WITHH-PRIME-EMI-ITALIAN-MONOP</t>
  </si>
  <si>
    <t>L002-SIM9WITHH-PRIME-EMI-ITALIAN-MONOP</t>
  </si>
  <si>
    <t>Formatted</t>
  </si>
  <si>
    <t>Telekurs issuer identification key</t>
  </si>
  <si>
    <r>
      <t xml:space="preserve">Gives for each portfolio of the customer global information, such as identifications, names, reference currency, Pictet subsidiary.
</t>
    </r>
    <r>
      <rPr>
        <b/>
        <sz val="10"/>
        <color rgb="FFFF0000"/>
        <rFont val="Arial"/>
        <family val="2"/>
      </rPr>
      <t>For internal use only</t>
    </r>
    <r>
      <rPr>
        <sz val="10"/>
        <rFont val="Arial"/>
        <family val="2"/>
      </rPr>
      <t>.</t>
    </r>
  </si>
  <si>
    <t>PCO = PICTET GENEVA
BHS = BAHAMAS (NASSAU)
DEU = GERMANY (FRANKFURT)
ESP = SPAIN (MADRID)
FRA = FRANCE (PARIS)
GBR = ENGLAND (LONDON)
HKG = HONG-KONG
ITA = ITALY
LUX = LUXEMBURG
MCO = MONACO
PCA = PICTET CANADA
SGP = SINGAPUR</t>
  </si>
  <si>
    <t>L006-TXSPOT-D7</t>
  </si>
  <si>
    <t>L006-SITXSPOT-D7</t>
  </si>
  <si>
    <t>Forex rate used for forward trading</t>
  </si>
  <si>
    <t>Sign of forex rate used for forward trading</t>
  </si>
  <si>
    <t>L006-TXTERM-ADJUST-D7</t>
  </si>
  <si>
    <t>L006-SITXTERM-ADJUST-D7</t>
  </si>
  <si>
    <t>Forward rate adjustment in % (PIPS)
Delta between spot and forward rate</t>
  </si>
  <si>
    <t>Sign of Forward rate adjustment in % (PIPS)</t>
  </si>
  <si>
    <t>Total spread amount in transaction currency</t>
  </si>
  <si>
    <t>Sign of total spread amount in transaction currency</t>
  </si>
  <si>
    <t>L006-TXTERM-D7</t>
  </si>
  <si>
    <t>L006-SITXTERM-D7</t>
  </si>
  <si>
    <t>Forward rate in % (PIPS)</t>
  </si>
  <si>
    <t>Sign of Forward rate in % (PIPS)</t>
  </si>
  <si>
    <t>Avaloq order number of the initial order. Useful in case of external trading with Pictet. In case of partial orders, each execution will be an L001 with it's own transaction number in field L007-TEREF-OPER-OP. This field contains the initial order placed at Pictet that allows to link all executions together.</t>
  </si>
  <si>
    <t>L007-NO-ORDER-AVQ-ORG</t>
  </si>
  <si>
    <t>Contains "FICTIF" if fictive revenue, else blank
This is mainly the case for investment fund accumulation revenues.</t>
  </si>
  <si>
    <t>L004-TXCOM-BASE-DFID</t>
  </si>
  <si>
    <t>L004-SITAUX-COM-BASE-DFID</t>
  </si>
  <si>
    <t>Base commission rate</t>
  </si>
  <si>
    <t>Sign of base commission rate</t>
  </si>
  <si>
    <t xml:space="preserve">L120-NOCNTNR-AVQ-L12 </t>
  </si>
  <si>
    <t>Porfolio number. This is the new format to be used.</t>
  </si>
  <si>
    <t>L120-DSEST</t>
  </si>
  <si>
    <t xml:space="preserve">L120-COMONL-ISO-EST    </t>
  </si>
  <si>
    <t>L122 extension. Can be generated on request.</t>
  </si>
  <si>
    <t xml:space="preserve">L122-NOCNTNR-AVQ-L12 </t>
  </si>
  <si>
    <t>L122-DSEST</t>
  </si>
  <si>
    <t xml:space="preserve">L122-COMONL-ISO-EST    </t>
  </si>
  <si>
    <t>L121-DSEST</t>
  </si>
  <si>
    <t xml:space="preserve">L121-NOCNTNR-AVQ-L12 </t>
  </si>
  <si>
    <t xml:space="preserve">L121-COMONL-ISO-EST    </t>
  </si>
  <si>
    <t>L126 extension. Can be generated on request.</t>
  </si>
  <si>
    <t xml:space="preserve">L126-NOCNTNR-AVQ-L12 </t>
  </si>
  <si>
    <t>L126-DSEST</t>
  </si>
  <si>
    <t xml:space="preserve">L126-COMONL-ISO-EST    </t>
  </si>
  <si>
    <t>L126-SOQTE-D7</t>
  </si>
  <si>
    <t>L126-SISOLDE-QTE-D7</t>
  </si>
  <si>
    <t>L126-M9INTC-MONRV</t>
  </si>
  <si>
    <t>L126-SIMONT-INTC-MONRV</t>
  </si>
  <si>
    <t>Shows if it is an ex-custody position. Ex-custody means deposited outside of Pictet</t>
  </si>
  <si>
    <t xml:space="preserve">* = Ex-custody
Blank = In-custody (at Pictet)
</t>
  </si>
  <si>
    <t xml:space="preserve">L127-NOCNTNR-AVQ-L12 </t>
  </si>
  <si>
    <t>L127-DSEST</t>
  </si>
  <si>
    <t xml:space="preserve">L127-COMONL-ISO-EST    </t>
  </si>
  <si>
    <t>L127-EX-CUST-1</t>
  </si>
  <si>
    <t>L127-EX-CUST-2</t>
  </si>
  <si>
    <t>L127-EX-CUST-3</t>
  </si>
  <si>
    <t>L127-EX-CUST-4</t>
  </si>
  <si>
    <t>L127-EX-CUST-5</t>
  </si>
  <si>
    <t>L127-EX-CUST-6</t>
  </si>
  <si>
    <t>L127-EX-CUST-7</t>
  </si>
  <si>
    <t>L127-EX-CUST-8</t>
  </si>
  <si>
    <t>L127-EX-CUST-9</t>
  </si>
  <si>
    <t>L127-EX-CUST-10</t>
  </si>
  <si>
    <t>L127-EX-CUST-11</t>
  </si>
  <si>
    <t>L127-EX-CUST-12</t>
  </si>
  <si>
    <t>L127-EX-CUST-13</t>
  </si>
  <si>
    <t>L127-EX-CUST-14</t>
  </si>
  <si>
    <t>L127-EX-CUST-15</t>
  </si>
  <si>
    <t>L127-EX-CUST-16</t>
  </si>
  <si>
    <t>L127-EX-CUST-17</t>
  </si>
  <si>
    <t>L127-EX-CUST-18</t>
  </si>
  <si>
    <t>L127-EX-CUST-19</t>
  </si>
  <si>
    <t>L127-EX-CUST-20</t>
  </si>
  <si>
    <t>L128 extension. Can be generated on request.</t>
  </si>
  <si>
    <t xml:space="preserve">L128-NOCNTNR-AVQ-L12 </t>
  </si>
  <si>
    <t>L128-DSEST</t>
  </si>
  <si>
    <t xml:space="preserve">L128-COMONL-ISO-EST    </t>
  </si>
  <si>
    <t xml:space="preserve">L129-NOCNTNR-AVQ-L12 </t>
  </si>
  <si>
    <t>L129-DSEST</t>
  </si>
  <si>
    <t xml:space="preserve">L129-COMONL-ISO-EST    </t>
  </si>
  <si>
    <t xml:space="preserve">BLANK = UNIT    FOREX RATE TO MULTIPLY
%     = PERCENT FOREX RATE TO MULTIPLY
/     = UNIT    FOREX RATE TO DIVIDE
X     = PERCENT FOREX RATE TO DIVIDE
C = to be mutlplied by 100
</t>
  </si>
  <si>
    <t>L007-SECEVENT-ADVICE-AVQ</t>
  </si>
  <si>
    <t>Avaloq template name. 
This useful for having additionl details on corporate actions.
For example, possible to determine an exercise of warrants</t>
  </si>
  <si>
    <t>L007-Q9CALL-D5</t>
  </si>
  <si>
    <t>9(15)V9(5)</t>
  </si>
  <si>
    <t>L007-COMONL-ISO-CALL</t>
  </si>
  <si>
    <t>L007-SIQTE-CALL-D5</t>
  </si>
  <si>
    <t>Sign of quantity of call contract</t>
  </si>
  <si>
    <t>L007-Q9PUT-D5</t>
  </si>
  <si>
    <t>L007-SIQTE-PUT-D5</t>
  </si>
  <si>
    <t>L007-COMONL-ISO-PUT</t>
  </si>
  <si>
    <t>Quantity of call contract (fx option contracts)</t>
  </si>
  <si>
    <t>Call currency in ISO (fx option contracts)</t>
  </si>
  <si>
    <t>Quantity of put contract (fx option contracts)</t>
  </si>
  <si>
    <t>L007-PXSTK</t>
  </si>
  <si>
    <t>Striking price of contract (fx option contracts)</t>
  </si>
  <si>
    <t>Sign of striking price of contract</t>
  </si>
  <si>
    <t>L007-SIPRIX-STK</t>
  </si>
  <si>
    <t>L007-NOCNTNR-AVQ-CC-PAIM-TIT</t>
  </si>
  <si>
    <t>Avaloq container number of the payment current account.
In some cases there can be a deviation between the portfolio helding the position and the portfolio credited or debited. This field always contains the portfolio where the cash is credited or debited.</t>
  </si>
  <si>
    <t>OOFX
Cash spot resulting from exercise of FX option</t>
  </si>
  <si>
    <t>L003-NOVAL-ISIN</t>
  </si>
  <si>
    <t>L003-COPAYSL-ISO-VAL</t>
  </si>
  <si>
    <t>L003-NOVAL-NEN-L9</t>
  </si>
  <si>
    <t>L003-NOCTL-VAL-ISIN</t>
  </si>
  <si>
    <t>L003-GRINFIN</t>
  </si>
  <si>
    <t>L003-COFAM-INFIN</t>
  </si>
  <si>
    <t>L003-COINFIN</t>
  </si>
  <si>
    <t>This fields are only populated in case of an FX option exercise to give more details on the transaction. The expire of the option is in the L001.</t>
  </si>
  <si>
    <t>INVOICE FOREX RATE ? ALWAYS USE TOGETHER WITH L0010223</t>
  </si>
  <si>
    <t>L001-Q9CALL-D5</t>
  </si>
  <si>
    <t>L001-SIQTE-CALL-D5</t>
  </si>
  <si>
    <t>L001-COMONL-ISO-CALL</t>
  </si>
  <si>
    <t>L001-Q9PUT-D5</t>
  </si>
  <si>
    <t>L001-SIQTE-PUT-D5</t>
  </si>
  <si>
    <t>L001-COMONL-ISO-PUT</t>
  </si>
  <si>
    <t>L001-PXSTK</t>
  </si>
  <si>
    <t>L001-SIPRIX-STK</t>
  </si>
  <si>
    <t>L007-SIM9FEE-TICKT-MONOP</t>
  </si>
  <si>
    <t>Amount of ticket fee (SGP)</t>
  </si>
  <si>
    <t>Sign of amount of ticket fee (SGP)</t>
  </si>
  <si>
    <t>L007-M9WITHH-TAX-ITALIAN-DIFF-MONOP</t>
  </si>
  <si>
    <t>L007-M9FEE-TICKT-MONOP</t>
  </si>
  <si>
    <t>L007-SIM9WITHH-TAX-ITALIAN-DIFF-MONOP</t>
  </si>
  <si>
    <t>Italian withholding tax differential (Book_Kind #5168 et #5169)</t>
  </si>
  <si>
    <t xml:space="preserve">Italian withholding tax differential </t>
  </si>
  <si>
    <t>Not to be used anymore. Please match the two lines (buy and sell) together.</t>
  </si>
  <si>
    <t>L004-DSTRADE</t>
  </si>
  <si>
    <t>Fiduciary deposit trade date</t>
  </si>
  <si>
    <t>IF - COUNT TO THE LEFT
IF + ADD ADDITIONAL POSITIONS/ZEROS</t>
  </si>
  <si>
    <t>IF BLANK FX IN UNIT
IF % FX IN % (PER 100 UNITS)</t>
  </si>
  <si>
    <t>IF * THEN MULTPLY FX
IF / THEN DIVIDE FX</t>
  </si>
  <si>
    <t>L007-M9PRIM-MONOP</t>
  </si>
  <si>
    <t>L007-SIM9PRIM-MONOP</t>
  </si>
  <si>
    <t>Client premium amount on OOFX transaction</t>
  </si>
  <si>
    <t>Sign of client premium amount on OOFX transaction</t>
  </si>
  <si>
    <t>L007-GRCHGE-MONOP-MONCC-OOFX</t>
  </si>
  <si>
    <t>FX rate in floating format between trading currency and payment currency for OOFX trades.</t>
  </si>
  <si>
    <t>L007-OPCHGE-MONOP-MONCC-TRAN</t>
  </si>
  <si>
    <t>L007-SIOP-CHGE-MONOP-MONCC-TRAN</t>
  </si>
  <si>
    <t>L007-EXPCHGE-MONOP-MONCC-TRAN</t>
  </si>
  <si>
    <t>L007-SIEXP-CHGE-MONOP-MONCC-TRAN</t>
  </si>
  <si>
    <t>L007-COCHGE-MONOP-MONCC-TRAN</t>
  </si>
  <si>
    <t>L007-OACHGE-MONOP-MONCC-TRAN</t>
  </si>
  <si>
    <t>Brokerage fees in trade currency</t>
  </si>
  <si>
    <t>Sign of brokerage fees in trade currency</t>
  </si>
  <si>
    <t xml:space="preserve">E = deposit
S = withdrawal
blank = without impact on quantity
</t>
  </si>
  <si>
    <t>Security movement code.
Gives the sign of the quantity (see fields L001-QTFACTU-D5 or L007-QTFACTU-D7). Does not include the reversal code.
In case of reversal (L001-COEXT = 'E'), invert this sign.</t>
  </si>
  <si>
    <t>Cash account bookkeeping code.
Gives the sign of the cash amount (gross or net) in fields L001-MTBRUT-MONOP or L001-MTNET-MON-CC.
Be careful : in case of reversal (L001-COEXT = 'E'), the sign has to inverted.</t>
  </si>
  <si>
    <t>L007-M9TOT-SPREAD-MONOP-OOFX</t>
  </si>
  <si>
    <t>L007-SIM9TOT-SPREAD-MONOP-OOFX</t>
  </si>
  <si>
    <t>Spread for OOFX transactions in trade currency</t>
  </si>
  <si>
    <t>Sign of spread for OOFX transactions in trade currency</t>
  </si>
  <si>
    <t xml:space="preserve">L007-M9CTGE-MONOP </t>
  </si>
  <si>
    <t xml:space="preserve">L007-SIM9CTGE-MONOP </t>
  </si>
  <si>
    <t>L127-COMONL-ISO-VAL-1</t>
  </si>
  <si>
    <t>ISO currency of the position</t>
  </si>
  <si>
    <t>L127-COMONL-ISO-VAL-2</t>
  </si>
  <si>
    <t>L127-COMONL-ISO-VAL-3</t>
  </si>
  <si>
    <t>L127-COMONL-ISO-VAL-4</t>
  </si>
  <si>
    <t>L127-COMONL-ISO-VAL-5</t>
  </si>
  <si>
    <t>L127-COMONL-ISO-VAL-6</t>
  </si>
  <si>
    <t>L127-COMONL-ISO-VAL-7</t>
  </si>
  <si>
    <t>L127-COMONL-ISO-VAL-8</t>
  </si>
  <si>
    <t>L127-COMONL-ISO-VAL-9</t>
  </si>
  <si>
    <t>L127-COMONL-ISO-VAL-10</t>
  </si>
  <si>
    <t>L127-COMONL-ISO-VAL-11</t>
  </si>
  <si>
    <t>L127-COMONL-ISO-VAL-12</t>
  </si>
  <si>
    <t>L127-COMONL-ISO-VAL-13</t>
  </si>
  <si>
    <t>L127-COMONL-ISO-VAL-14</t>
  </si>
  <si>
    <t>L127-COMONL-ISO-VAL-15</t>
  </si>
  <si>
    <t>L127-COMONL-ISO-VAL-16</t>
  </si>
  <si>
    <t>L127-COMONL-ISO-VAL-17</t>
  </si>
  <si>
    <t>L127-COMONL-ISO-VAL-18</t>
  </si>
  <si>
    <t>L127-COMONL-ISO-VAL-19</t>
  </si>
  <si>
    <t>L127-COMONL-ISO-VAL-20</t>
  </si>
  <si>
    <t>L127-NOVAL-SEDOL-1</t>
  </si>
  <si>
    <t>L127-NOVAL-SEDOL-2</t>
  </si>
  <si>
    <t>L127-NOVAL-SEDOL-3</t>
  </si>
  <si>
    <t>L127-NOVAL-SEDOL-4</t>
  </si>
  <si>
    <t>L127-NOVAL-SEDOL-5</t>
  </si>
  <si>
    <t>L127-NOVAL-SEDOL-6</t>
  </si>
  <si>
    <t>L127-NOVAL-SEDOL-7</t>
  </si>
  <si>
    <t>L127-NOVAL-SEDOL-8</t>
  </si>
  <si>
    <t>L127-NOVAL-SEDOL-9</t>
  </si>
  <si>
    <t>L127-NOVAL-SEDOL-10</t>
  </si>
  <si>
    <t>L127-NOVAL-SEDOL-11</t>
  </si>
  <si>
    <t>L127-NOVAL-SEDOL-12</t>
  </si>
  <si>
    <t>L127-NOVAL-SEDOL-13</t>
  </si>
  <si>
    <t>L127-NOVAL-SEDOL-14</t>
  </si>
  <si>
    <t>L127-NOVAL-SEDOL-15</t>
  </si>
  <si>
    <t>L127-NOVAL-SEDOL-16</t>
  </si>
  <si>
    <t>L127-NOVAL-SEDOL-17</t>
  </si>
  <si>
    <t>L127-NOVAL-SEDOL-18</t>
  </si>
  <si>
    <t>L127-NOVAL-SEDOL-19</t>
  </si>
  <si>
    <t>L127-NOVAL-SEDOL-20</t>
  </si>
  <si>
    <t>L007-M9SUBS-FEE-MONOP</t>
  </si>
  <si>
    <t>L007-SIM9SUBS-FEE-MONOP</t>
  </si>
  <si>
    <t>Sign of subscription fees</t>
  </si>
  <si>
    <t>Subscription fee, mainly used for private funds (#8021)</t>
  </si>
  <si>
    <t>Security position owner identification (old system)</t>
  </si>
  <si>
    <t>L002-M9WITH-TAX-MONOP</t>
  </si>
  <si>
    <t>L002-SIM9WITH-TAX-MONOP</t>
  </si>
  <si>
    <t>Amount of withholding tax in gross currency #82)</t>
  </si>
  <si>
    <t>Sign of amount of withholding tax in gross currency</t>
  </si>
  <si>
    <t>Security position owner identification (Avaloq container number)</t>
  </si>
  <si>
    <t>Portfolio number of the owner of the security position</t>
  </si>
  <si>
    <t>L002-NOCLI-NUPROP</t>
  </si>
  <si>
    <t xml:space="preserve">L002-NOCNTNR-NUPROP-AVQ  </t>
  </si>
  <si>
    <t>L206-DSPAIM-CPS-PREC-EFF</t>
  </si>
  <si>
    <t>Effective previous coupon payment date. It is the L206-DSPAIM-CPS-PREC, but respecting the calendar and avoiding public holidays and week-ends</t>
  </si>
  <si>
    <t>L206-DSPAIM-CPS-NEXT-EFF</t>
  </si>
  <si>
    <t>Effective next coupon payment date. It is the L206-DSPAIM-CPS-next, but respecting the calendar and avoiding public holidays and week-ends</t>
  </si>
  <si>
    <t>L204-NOVAL-ISIN-TISJA-GRP-1</t>
  </si>
  <si>
    <t>Undeliying ISIN security number occurs 1. In case of multiple underlying assets.</t>
  </si>
  <si>
    <t>L204-NOVAL-ISIN-TISJA-GRP-2</t>
  </si>
  <si>
    <t>L204-NOVAL-ISIN-TISJA-GRP-3</t>
  </si>
  <si>
    <t>L204-NOVAL-ISIN-TISJA-GRP-4</t>
  </si>
  <si>
    <t>L204-NOVAL-ISIN-TISJA-GRP-5</t>
  </si>
  <si>
    <t>L204-NOVAL-ISIN-TISJA-GRP-6</t>
  </si>
  <si>
    <t>L204-NOVAL-ISIN-TISJA-GRP-7</t>
  </si>
  <si>
    <t>L204-NOVAL-ISIN-TISJA-GRP-8</t>
  </si>
  <si>
    <t>L204-NOVAL-ISIN-TISJA-GRP-9</t>
  </si>
  <si>
    <t>L204-NOVAL-ISIN-TISJA-GRP-10</t>
  </si>
  <si>
    <t>Undeliying ISIN security number occurs 2. In case of multiple underlying assets.</t>
  </si>
  <si>
    <t>Undeliying ISIN security number occurs 3. In case of multiple underlying assets.</t>
  </si>
  <si>
    <t>Undeliying ISIN security number occurs 4. In case of multiple underlying assets.</t>
  </si>
  <si>
    <t>Undeliying ISIN security number occurs 5. In case of multiple underlying assets.</t>
  </si>
  <si>
    <t>Undeliying ISIN security number occurs 6. In case of multiple underlying assets.</t>
  </si>
  <si>
    <t>Undeliying ISIN security number occurs 7. In case of multiple underlying assets.</t>
  </si>
  <si>
    <t>Undeliying ISIN security number occurs 8. In case of multiple underlying assets.</t>
  </si>
  <si>
    <t>Undeliying ISIN security number occurs 9. In case of multiple underlying assets.</t>
  </si>
  <si>
    <t>Undeliying ISIN security number occurs 10. In case of multiple underlying assets.</t>
  </si>
  <si>
    <t>L204-BARRIER-TYPE-1</t>
  </si>
  <si>
    <t>Barrier type occurs 1. Barrier used for OOOT exotic assets. For example "Up and in"</t>
  </si>
  <si>
    <t>L204-BARRIER-START-1</t>
  </si>
  <si>
    <t>Barrier start date occurs 1. Barrier used for OOOT exotic assets.</t>
  </si>
  <si>
    <t>L204-BARRIER-END-1</t>
  </si>
  <si>
    <t>Barrier end date occurs 1. Barrier used for OOOT exotic assets.</t>
  </si>
  <si>
    <t>Barrier reference level occurs 1. Barrier used for OOOT exotic assets.</t>
  </si>
  <si>
    <t>Barrier level occurs 1. Barrier used for OOOT exotic assets.</t>
  </si>
  <si>
    <t>L204-BARRIER-REF-LEVEL-1</t>
  </si>
  <si>
    <t>L204-BARRIER-LEVEL-1</t>
  </si>
  <si>
    <t>L204-BARRIER-TIME-SERIES-1</t>
  </si>
  <si>
    <t>Barrier time series occurs 1. Barrier used for OOOT exotic assets. 
Time serie used for barrier calculation.</t>
  </si>
  <si>
    <t>L204-BARRIER-TYPE-2</t>
  </si>
  <si>
    <t>L204-BARRIER-START-2</t>
  </si>
  <si>
    <t>L204-BARRIER-END-2</t>
  </si>
  <si>
    <t>L204-BARRIER-REF-LEVEL-2</t>
  </si>
  <si>
    <t>L204-BARRIER-LEVEL-2</t>
  </si>
  <si>
    <t>L204-BARRIER-TIME-SERIES-2</t>
  </si>
  <si>
    <t>Barrier start date occurs 2. Barrier used for OOOT exotic assets.</t>
  </si>
  <si>
    <t>Barrier end date occurs 2. Barrier used for OOOT exotic assets.</t>
  </si>
  <si>
    <t>Barrier reference level occurs 2. Barrier used for OOOT exotic assets.</t>
  </si>
  <si>
    <t>Barrier level occurs 2. Barrier used for OOOT exotic assets.</t>
  </si>
  <si>
    <t>Barrier time series occurs 2. Barrier used for OOOT exotic assets. 
Time serie used for barrier calculation.</t>
  </si>
  <si>
    <t>L204-BARRIER-TYPE-3</t>
  </si>
  <si>
    <t>L204-BARRIER-START-3</t>
  </si>
  <si>
    <t>L204-BARRIER-END-3</t>
  </si>
  <si>
    <t>L204-BARRIER-REF-LEVEL-3</t>
  </si>
  <si>
    <t>L204-BARRIER-LEVEL-3</t>
  </si>
  <si>
    <t>L204-BARRIER-TIME-SERIES-3</t>
  </si>
  <si>
    <t>Barrier type occurs 3. Barrier used for OOOT exotic assets. For example "Up and in"</t>
  </si>
  <si>
    <t>Barrier start date occurs 3. Barrier used for OOOT exotic assets.</t>
  </si>
  <si>
    <t>Barrier end date occurs 3. Barrier used for OOOT exotic assets.</t>
  </si>
  <si>
    <t>Barrier reference level occurs 3. Barrier used for OOOT exotic assets.</t>
  </si>
  <si>
    <t>Barrier level occurs 3. Barrier used for OOOT exotic assets.</t>
  </si>
  <si>
    <t>Barrier time series occurs 3. Barrier used for OOOT exotic assets. 
Time serie used for barrier calculation.</t>
  </si>
  <si>
    <t>L204-BARRIER-TYPE-4</t>
  </si>
  <si>
    <t>L204-BARRIER-START-4</t>
  </si>
  <si>
    <t>L204-BARRIER-END-4</t>
  </si>
  <si>
    <t>L204-BARRIER-REF-LEVEL-4</t>
  </si>
  <si>
    <t>L204-BARRIER-LEVEL-4</t>
  </si>
  <si>
    <t>L204-BARRIER-TIME-SERIES-4</t>
  </si>
  <si>
    <t>Barrier start date occurs 4. Barrier used for OOOT exotic assets.</t>
  </si>
  <si>
    <t>Barrier end date occurs 4. Barrier used for OOOT exotic assets.</t>
  </si>
  <si>
    <t>Barrier reference level occurs 4. Barrier used for OOOT exotic assets.</t>
  </si>
  <si>
    <t>Barrier level occurs 4. Barrier used for OOOT exotic assets.</t>
  </si>
  <si>
    <t>Barrier time series occurs 4. Barrier used for OOOT exotic assets. 
Time serie used for barrier calculation.</t>
  </si>
  <si>
    <t>L206 extension. Can be generated on request.</t>
  </si>
  <si>
    <t xml:space="preserve">L000 = DATA LINK START TRANSMISSION CONTROL
L001 = DATA LINK INVOICING
L002 = DATA LINK INCOME COLLECTION
L003 = DATA LINK "CASH" TRANSACTIONS
L004 = DATA LINK FIDUCIARY DEPOSIT OPERATIONS
L005 = DATALINK CASH MOVEMENT
L006 = DATALINK CASH MOVEMENT
L200 = DATALINK FILE HEADER
L201 = DATA LINK DEPOSITORY CODE
L202 = DATA LINK CLIENT
L206 = DATA LINK SECURITY
L205 = DATA-LINK SOCIETY
L206 = DATA LINK SECURITY NEW FORMAT
L207 = DATA LINK SECURITY KEYS
L210 = DATA LINK CURRENCIES
L211 = DATA LINK FOREX RATES
L212 = DATA LINK SECURITY PRICE
L213 = SECURITIES FINANCIAL DATA (SRCE CHRONOS)
L214 = DATA LINK RATES
L215 = DATA LINK FORWARD RATES
L218 = DATA LINK SECURITY PRICE
L217 = DATA LINK DEPOT CODE (NEW)
L290 = DATA LINK FIRST SECURITY REQUEST RECORD
L291 = DATA LINK SECURITY DATA REQUEST
L299 = DATA LINK LAST SECURITY REQUEST RECORD
L300 = CURRENT ACCOUNT STATEMENT DATALINK, HEADER
L310 = CURRENT ACCOUNT STATEMENT DATALINK, DETAIL
L320 = CURRENT ACCOUNT STATEMENT DATALINK, BALANCE
L801 = DATA LINK SECURITY TYPE CODES
L802 = DATA LINK SECURITY CLASSIFICATION CODES
L803 = DATA LINK CURRENT ACCOUNT TYPE CODES
L804 = DATA LINK SECURITY TRANSACTION CODES
L805 = SPITAB TABLE "TABLIEU"
L806 = ALLOWS TO DESCRIBE PARTICULARITIES OF COUPON PAYMEN
L807 = INVESTMENT VEHICLE CODES DATALINK
L808 = DATA LINK COUNTRY CODES
L809 = DATA-LINK VALUATION - SEC. POS. (COMPL)
L810 = DATALINK BARRA ECONOMIC SECTORS CODES
L811 = DATALINK BARRA INDUSTRIES CODES
L812 = MSCI ECONOMIC SECTORS FOR DATALINK
L813 = MSCI INDUSTRIES FOR DATALINK
L814 = GSFT ECONOMIC SECTORS FOR DATALINK
L815 = GSFT INDUSTRIES FOR DATALINK
L816 = TELEKURS BRANCHES FOR DATALINK
L817 = EURO STOXX ECONOMIC SECTORS FOR DATALINK
L818 = EURO STOXX INDUSTRIES FOR DATALINK
L819 = STOCK EXCHANGE PLACE FOR DATALINK
L820 = ORDER INSTRUCTIONS FOR DATALINK
L821 = ORDER TRANSMISSION CODES FOR DATALINK
L822 = SECURITY ORDER LIMIT TYPE CODE DATALINK
L823 = OPTIONS HEDGING CODE FOR DATALINK
L824 = USANCE USAGE CODES FOR DATALINK
L825 = REVERSAL CODES FOR DATALINK
L826 = SECURITY ORDER STATUS CODES DATALINK
L827 = BES ORDER TRANSMISSION STATUS DATALINK
L828 = FREEZE TYPE CODES FOR DATALINK
L829 = MSCI 2 ECONOMIC SECTORS FOR DATALINK
L830 = R-INDU-MSCI-2-DALI
L831 = MSCI 3 ECONOMIC SECTORS FOR DATALINK
L832 = MSCI 3 INDUSTRIES FOR DATALINK
L833 = DATA LINK PICTET RATING CODED
L834 = DATA LINK MOODY'S RATING CODES
L835 = DATA LINK S&amp;P RATING CODES
L836 = DATA LINK DESTINATION CODE FOR TEXT ORDER
L837 = DATA-LINK VALUATION - FTSE INDUSTRY CODES (LEVEL 1)
L838 = DATA-LINK VALUATION - FTSE INDUSTRY CODES (LEVEL 2)
L839 = DATA-LINK VALUATION - FTSE INDUSTRY CODES (LEVEL 3)
L840 = DATA-LINK VALUATION - CUSTOMER ECONOMIC GROUP CODES
L841 = DATA-LINK VALUATION - CUSTOMER TYPE CODES
L842 = DATA-LINK VALUATION - CORRESPONDENT FEES CODES
L843 = DATA-LINK VALUATION - COUPONS CREDIT CURRENCY CONVENSION
L844 = DATA-LINK VALUATION - SECURITY LENDING CODES
L845 = DATA-LINK VALUATION - INSTRUCTIONS BY DEPARTMENT CODES
L846 = DATA-LINK VALUATION - EXTERNALS SCREENS CODES
L847 = DATA-LINK VALUATION - PROCURATION FOR TAX SALVAGE CODES
L848 = DATA-LINK VALUATION - FILE FEES PRICE CODES
L849 = DATA-LINK VALUATION - MINIMUM EXCEPTION CODES
L850 = DATA-LINK VALUATION - LANGUAGE CODES
L851 = DATA-LINK VALUATION - TEXT INSTRUCTIONS BY DEPARTEMEN
L852 = DATA-LINK VALUATION - FOREING COSTODY CHARGES CODES
L853 = DATA-LINK VALUATION - DISTRIBUTOR'S CODE SEC.PRICE
L951 = INFO. REC. FOR DISTRIBUTION HEADER 1
L952 = INFO. REC. FOR DISTRIBUTION HEADER 2
L998 = ALLOWS TRANSMISSION OF RECORDS DESCRIPTION THROUGH
L999 = DATA LINK END TRANSMISSION CONTROL
</t>
  </si>
  <si>
    <t>L206-NEW-COGENR-VAL</t>
  </si>
  <si>
    <t>L206-GRINFIN-NEW</t>
  </si>
  <si>
    <t>L206-PWM-LVL-1</t>
  </si>
  <si>
    <t>L206-PWM-LVL-2</t>
  </si>
  <si>
    <t>L206-PWM-LVL-3</t>
  </si>
  <si>
    <t>L206-PWM-LVL-4</t>
  </si>
  <si>
    <t>L206-NOVAL-ISIN-TISJA-GRP-1</t>
  </si>
  <si>
    <t>L206-NOVAL-ISIN-TISJA-GRP-2</t>
  </si>
  <si>
    <t>L206-NOVAL-ISIN-TISJA-GRP-3</t>
  </si>
  <si>
    <t>L206-NOVAL-ISIN-TISJA-GRP-4</t>
  </si>
  <si>
    <t>L206-NOVAL-ISIN-TISJA-GRP-5</t>
  </si>
  <si>
    <t>L206-NOVAL-ISIN-TISJA-GRP-6</t>
  </si>
  <si>
    <t>L206-NOVAL-ISIN-TISJA-GRP-7</t>
  </si>
  <si>
    <t>L206-NOVAL-ISIN-TISJA-GRP-8</t>
  </si>
  <si>
    <t>L206-NOVAL-ISIN-TISJA-GRP-9</t>
  </si>
  <si>
    <t>L206-NOVAL-ISIN-TISJA-GRP-10</t>
  </si>
  <si>
    <t>L206-BARRIER-TYPE-1</t>
  </si>
  <si>
    <t>L206-BARRIER-START-1</t>
  </si>
  <si>
    <t>L206-BARRIER-END-1</t>
  </si>
  <si>
    <t>L206-BARRIER-REF-LEVEL-1</t>
  </si>
  <si>
    <t>L206-BARRIER-LEVEL-1</t>
  </si>
  <si>
    <t>L206-BARRIER-TIME-SERIES-1</t>
  </si>
  <si>
    <t>L206-BARRIER-TYPE-2</t>
  </si>
  <si>
    <t>L206-BARRIER-START-2</t>
  </si>
  <si>
    <t>L206-BARRIER-END-2</t>
  </si>
  <si>
    <t>L206-BARRIER-REF-LEVEL-2</t>
  </si>
  <si>
    <t>L206-BARRIER-LEVEL-2</t>
  </si>
  <si>
    <t>L206-BARRIER-TIME-SERIES-2</t>
  </si>
  <si>
    <t>L206-BARRIER-TYPE-3</t>
  </si>
  <si>
    <t>L206-BARRIER-START-3</t>
  </si>
  <si>
    <t>L206-BARRIER-END-3</t>
  </si>
  <si>
    <t>L206-BARRIER-REF-LEVEL-3</t>
  </si>
  <si>
    <t>L206-BARRIER-LEVEL-3</t>
  </si>
  <si>
    <t>L206-BARRIER-TIME-SERIES-3</t>
  </si>
  <si>
    <t>L206-BARRIER-TYPE-4</t>
  </si>
  <si>
    <t>L206-BARRIER-START-4</t>
  </si>
  <si>
    <t>L206-BARRIER-END-4</t>
  </si>
  <si>
    <t>L206-BARRIER-REF-LEVEL-4</t>
  </si>
  <si>
    <t>L206-BARRIER-LEVEL-4</t>
  </si>
  <si>
    <t>L206-BARRIER-TIME-SERIES-4</t>
  </si>
  <si>
    <t>L007-NO-ORDER-AVQ-LNK</t>
  </si>
  <si>
    <t>Linked order number. In case of an option, it contains the number of the premium payment transaction that is included in this transaction</t>
  </si>
  <si>
    <t>Portfolio number (Avaloq)</t>
  </si>
  <si>
    <t>L006-CLCC-CLOSE</t>
  </si>
  <si>
    <t>L006-NOCNTNR-AVQ-CLOSE</t>
  </si>
  <si>
    <t>L006-CORUB-CC-CLOSE</t>
  </si>
  <si>
    <t>L006-COMONC-ISO-CC</t>
  </si>
  <si>
    <t>L006-NOCONTR-CC-CLOSE</t>
  </si>
  <si>
    <t>Current account key containing the current account number used for the closing of the forward contrat. Can be a different current account type code than "00"</t>
  </si>
  <si>
    <t>Current account type code for closing</t>
  </si>
  <si>
    <t>Current account currency ISO for closing</t>
  </si>
  <si>
    <t>Currant account contract numer for closing</t>
  </si>
  <si>
    <t>L206-OPTION-TYPE</t>
  </si>
  <si>
    <t>Option type</t>
  </si>
  <si>
    <t xml:space="preserve">C : Call
P : Put
</t>
  </si>
  <si>
    <t>L206-OPTION-STYLE</t>
  </si>
  <si>
    <t>Option style (european, american, etc)</t>
  </si>
  <si>
    <t>european
american
bermudan
asian
oth (other)
opt_series (option series)</t>
  </si>
  <si>
    <t>L206-OPTION-CONV-TYPE</t>
  </si>
  <si>
    <t>Option conversion type (exercise type)</t>
  </si>
  <si>
    <t>conv_phys_del : physical delivery
conv_cash_settl : cash settlement</t>
  </si>
  <si>
    <t>L204-OPTION-TYPE</t>
  </si>
  <si>
    <t>L204-OPTION-STYLE</t>
  </si>
  <si>
    <t>L204-OPTION-CONV-TYPE</t>
  </si>
  <si>
    <t xml:space="preserve">L007-M9TRADE-FEE-MONOP </t>
  </si>
  <si>
    <t xml:space="preserve">L007-SIM9TRADE-FEE-MONOP </t>
  </si>
  <si>
    <t>Trade margin fee (#5177) in trade currency. Fee in case of trading on funds with an estimated NAV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</si>
</sst>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0000000"/>
    <numFmt numFmtId="166" formatCode="0.000"/>
    <numFmt numFmtId="167" formatCode="#,##0.00000"/>
    <numFmt numFmtId="168" formatCode="000000"/>
    <numFmt numFmtId="169" formatCode="[$-F400]h:mm:ss\ AM/PM"/>
    <numFmt numFmtId="170" formatCode="#,##0.00#########"/>
    <numFmt numFmtId="171" formatCode="hh:mm:ss;@"/>
    <numFmt numFmtId="172" formatCode="dd/mm/yyyy;@"/>
    <numFmt numFmtId="173" formatCode="###0"/>
  </numFmts>
  <fonts count="36">
    <font>
      <sz val="12"/>
      <color theme="1"/>
      <name val="TradeGothic"/>
      <family val="2"/>
    </font>
    <font>
      <sz val="12"/>
      <color theme="1"/>
      <name val="TradeGothic"/>
      <family val="2"/>
    </font>
    <font>
      <sz val="10"/>
      <name val="Arial"/>
      <family val="2"/>
    </font>
    <font>
      <b/>
      <sz val="10"/>
      <name val="Arial"/>
      <family val="2"/>
    </font>
    <font>
      <u/>
      <sz val="10"/>
      <color theme="10"/>
      <name val="Arial"/>
      <family val="2"/>
    </font>
    <font>
      <sz val="10"/>
      <name val="Arial"/>
      <family val="2"/>
    </font>
    <font>
      <i/>
      <sz val="10"/>
      <name val="Arial"/>
      <family val="2"/>
    </font>
    <font>
      <b/>
      <sz val="12"/>
      <name val="Arial"/>
      <family val="2"/>
    </font>
    <font>
      <b/>
      <sz val="12"/>
      <color theme="0"/>
      <name val="Arial"/>
      <family val="2"/>
    </font>
    <font>
      <b/>
      <sz val="10"/>
      <color rgb="FFFF0000"/>
      <name val="Arial"/>
      <family val="2"/>
    </font>
    <font>
      <sz val="12"/>
      <name val="Arial"/>
      <family val="2"/>
    </font>
    <font>
      <b/>
      <sz val="8"/>
      <name val="Arial"/>
      <family val="2"/>
    </font>
    <font>
      <sz val="11"/>
      <color theme="1"/>
      <name val="TradeGothic"/>
    </font>
    <font>
      <b/>
      <sz val="8"/>
      <color theme="1"/>
      <name val="Arial"/>
      <family val="2"/>
    </font>
    <font>
      <sz val="8"/>
      <color theme="1"/>
      <name val="Arial"/>
      <family val="2"/>
    </font>
    <font>
      <sz val="8"/>
      <name val="Arial"/>
      <family val="2"/>
    </font>
    <font>
      <u/>
      <sz val="8"/>
      <color theme="10"/>
      <name val="Arial"/>
      <family val="2"/>
    </font>
    <font>
      <i/>
      <sz val="8"/>
      <name val="Arial"/>
      <family val="2"/>
    </font>
    <font>
      <i/>
      <sz val="8"/>
      <color theme="1"/>
      <name val="Arial"/>
      <family val="2"/>
    </font>
    <font>
      <b/>
      <sz val="8"/>
      <color indexed="8"/>
      <name val="Arial"/>
      <family val="2"/>
    </font>
    <font>
      <sz val="8"/>
      <color indexed="8"/>
      <name val="Arial"/>
      <family val="2"/>
    </font>
    <font>
      <sz val="8"/>
      <color indexed="10"/>
      <name val="Arial"/>
      <family val="2"/>
    </font>
    <font>
      <sz val="10"/>
      <color indexed="10"/>
      <name val="Arial"/>
      <family val="2"/>
    </font>
    <font>
      <sz val="10"/>
      <color indexed="8"/>
      <name val="Arial"/>
      <family val="2"/>
    </font>
    <font>
      <sz val="8"/>
      <name val="Versailles"/>
    </font>
    <font>
      <i/>
      <sz val="8"/>
      <color indexed="8"/>
      <name val="Arial"/>
      <family val="2"/>
    </font>
    <font>
      <b/>
      <sz val="8"/>
      <name val="TradeGothic"/>
    </font>
    <font>
      <i/>
      <sz val="8"/>
      <name val="TradeGothic"/>
    </font>
    <font>
      <sz val="8"/>
      <name val="TradeGothic"/>
    </font>
    <font>
      <i/>
      <sz val="8"/>
      <color theme="1"/>
      <name val="TradeGothic CondEighteen"/>
    </font>
    <font>
      <b/>
      <sz val="11"/>
      <color theme="1"/>
      <name val="Calibri"/>
      <family val="2"/>
      <scheme val="minor"/>
    </font>
    <font>
      <sz val="9"/>
      <color theme="1"/>
      <name val="TradeGothic CondEighteen"/>
    </font>
    <font>
      <sz val="10"/>
      <color theme="1"/>
      <name val="TradeGothic CondEighteen"/>
    </font>
    <font>
      <b/>
      <sz val="10"/>
      <color theme="1"/>
      <name val="TradeGothic CondEighteen"/>
    </font>
    <font>
      <sz val="10.5"/>
      <color theme="3"/>
      <name val="TradeGothic CondEighteen"/>
    </font>
    <font>
      <sz val="8"/>
      <name val="TradeGothic"/>
      <family val="2"/>
    </font>
  </fonts>
  <fills count="13">
    <fill>
      <patternFill patternType="none"/>
    </fill>
    <fill>
      <patternFill patternType="gray125"/>
    </fill>
    <fill>
      <patternFill patternType="solid">
        <fgColor theme="0" tint="-0.14999847407452621"/>
        <bgColor indexed="64"/>
      </patternFill>
    </fill>
    <fill>
      <patternFill patternType="solid">
        <fgColor theme="9"/>
        <bgColor indexed="64"/>
      </patternFill>
    </fill>
    <fill>
      <patternFill patternType="solid">
        <fgColor rgb="FF92D050"/>
        <bgColor indexed="64"/>
      </patternFill>
    </fill>
    <fill>
      <patternFill patternType="solid">
        <fgColor rgb="FFC00000"/>
        <bgColor indexed="64"/>
      </patternFill>
    </fill>
    <fill>
      <patternFill patternType="solid">
        <fgColor rgb="FF00B0F0"/>
        <bgColor indexed="64"/>
      </patternFill>
    </fill>
    <fill>
      <patternFill patternType="solid">
        <fgColor rgb="FFFFC000"/>
        <bgColor indexed="64"/>
      </patternFill>
    </fill>
    <fill>
      <patternFill patternType="solid">
        <fgColor indexed="22"/>
        <bgColor indexed="64"/>
      </patternFill>
    </fill>
    <fill>
      <patternFill patternType="solid">
        <fgColor rgb="FFFF000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8" tint="0.399975585192419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ck">
        <color indexed="64"/>
      </left>
      <right style="thick">
        <color indexed="64"/>
      </right>
      <top style="thin">
        <color indexed="64"/>
      </top>
      <bottom style="thick">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64"/>
      </left>
      <right style="thick">
        <color indexed="64"/>
      </right>
      <top style="thick">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ck">
        <color indexed="64"/>
      </right>
      <top style="thin">
        <color indexed="64"/>
      </top>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bottom/>
      <diagonal/>
    </border>
    <border>
      <left/>
      <right style="thin">
        <color indexed="64"/>
      </right>
      <top/>
      <bottom/>
      <diagonal/>
    </border>
    <border>
      <left style="thick">
        <color indexed="64"/>
      </left>
      <right style="thick">
        <color indexed="64"/>
      </right>
      <top/>
      <bottom style="thin">
        <color indexed="64"/>
      </bottom>
      <diagonal/>
    </border>
    <border>
      <left style="thick">
        <color indexed="64"/>
      </left>
      <right style="thick">
        <color indexed="64"/>
      </right>
      <top style="thick">
        <color indexed="64"/>
      </top>
      <bottom/>
      <diagonal/>
    </border>
    <border>
      <left style="thin">
        <color indexed="64"/>
      </left>
      <right style="thin">
        <color indexed="64"/>
      </right>
      <top/>
      <bottom/>
      <diagonal/>
    </border>
    <border>
      <left style="thin">
        <color indexed="64"/>
      </left>
      <right/>
      <top/>
      <bottom/>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ck">
        <color indexed="64"/>
      </left>
      <right style="thick">
        <color indexed="64"/>
      </right>
      <top style="thick">
        <color rgb="FFFF0000"/>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style="thick">
        <color indexed="64"/>
      </left>
      <right style="thick">
        <color indexed="64"/>
      </right>
      <top style="thin">
        <color indexed="64"/>
      </top>
      <bottom style="thick">
        <color rgb="FFFF0000"/>
      </bottom>
      <diagonal/>
    </border>
    <border>
      <left/>
      <right style="thick">
        <color rgb="FFFF0000"/>
      </right>
      <top style="thin">
        <color indexed="64"/>
      </top>
      <bottom style="thick">
        <color rgb="FFFF0000"/>
      </bottom>
      <diagonal/>
    </border>
    <border>
      <left/>
      <right style="thick">
        <color indexed="64"/>
      </right>
      <top/>
      <bottom style="thin">
        <color indexed="64"/>
      </bottom>
      <diagonal/>
    </border>
    <border>
      <left/>
      <right/>
      <top style="thin">
        <color indexed="64"/>
      </top>
      <bottom/>
      <diagonal/>
    </border>
    <border>
      <left style="thick">
        <color rgb="FFFF0000"/>
      </left>
      <right style="thin">
        <color indexed="64"/>
      </right>
      <top style="thick">
        <color rgb="FFFF0000"/>
      </top>
      <bottom style="thin">
        <color indexed="64"/>
      </bottom>
      <diagonal/>
    </border>
    <border>
      <left/>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right style="thick">
        <color rgb="FFFF0000"/>
      </right>
      <top/>
      <bottom style="thin">
        <color indexed="64"/>
      </bottom>
      <diagonal/>
    </border>
    <border>
      <left style="thick">
        <color rgb="FFFF0000"/>
      </left>
      <right style="thin">
        <color indexed="64"/>
      </right>
      <top style="thin">
        <color indexed="64"/>
      </top>
      <bottom style="thick">
        <color rgb="FFFF0000"/>
      </bottom>
      <diagonal/>
    </border>
    <border>
      <left/>
      <right/>
      <top style="thin">
        <color indexed="64"/>
      </top>
      <bottom style="thick">
        <color rgb="FFFF0000"/>
      </bottom>
      <diagonal/>
    </border>
    <border>
      <left/>
      <right/>
      <top/>
      <bottom style="thin">
        <color indexed="64"/>
      </bottom>
      <diagonal/>
    </border>
    <border>
      <left/>
      <right style="thin">
        <color indexed="64"/>
      </right>
      <top style="thick">
        <color rgb="FFFF0000"/>
      </top>
      <bottom style="thin">
        <color indexed="64"/>
      </bottom>
      <diagonal/>
    </border>
    <border>
      <left/>
      <right style="thin">
        <color indexed="64"/>
      </right>
      <top style="thin">
        <color indexed="64"/>
      </top>
      <bottom style="thick">
        <color rgb="FFFF0000"/>
      </bottom>
      <diagonal/>
    </border>
    <border>
      <left/>
      <right/>
      <top style="hair">
        <color theme="1" tint="0.499984740745262"/>
      </top>
      <bottom/>
      <diagonal/>
    </border>
    <border>
      <left/>
      <right/>
      <top style="hair">
        <color auto="1"/>
      </top>
      <bottom style="hair">
        <color auto="1"/>
      </bottom>
      <diagonal/>
    </border>
    <border>
      <left style="thick">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diagonal/>
    </border>
    <border>
      <left style="thick">
        <color indexed="64"/>
      </left>
      <right/>
      <top style="thick">
        <color indexed="64"/>
      </top>
      <bottom style="thin">
        <color indexed="64"/>
      </bottom>
      <diagonal/>
    </border>
    <border>
      <left style="thick">
        <color indexed="64"/>
      </left>
      <right/>
      <top/>
      <bottom style="thin">
        <color indexed="64"/>
      </bottom>
      <diagonal/>
    </border>
  </borders>
  <cellStyleXfs count="14">
    <xf numFmtId="0" fontId="0" fillId="0" borderId="0"/>
    <xf numFmtId="0" fontId="2" fillId="0" borderId="0"/>
    <xf numFmtId="0" fontId="4" fillId="0" borderId="0" applyNumberFormat="0" applyFill="0" applyBorder="0" applyAlignment="0" applyProtection="0"/>
    <xf numFmtId="0" fontId="12" fillId="0" borderId="0"/>
    <xf numFmtId="0" fontId="29" fillId="0" borderId="45" applyBorder="0">
      <alignment horizontal="right"/>
    </xf>
    <xf numFmtId="0" fontId="30" fillId="0" borderId="0"/>
    <xf numFmtId="0" fontId="30" fillId="0" borderId="0"/>
    <xf numFmtId="0" fontId="1" fillId="0" borderId="0"/>
    <xf numFmtId="0" fontId="31" fillId="0" borderId="0" applyNumberFormat="0" applyFill="0" applyBorder="0" applyAlignment="0" applyProtection="0"/>
    <xf numFmtId="0" fontId="32" fillId="0" borderId="0" applyNumberFormat="0" applyFill="0" applyBorder="0" applyAlignment="0" applyProtection="0"/>
    <xf numFmtId="0" fontId="33" fillId="0" borderId="46" applyNumberFormat="0" applyFill="0" applyProtection="0"/>
    <xf numFmtId="0" fontId="29" fillId="0" borderId="45">
      <alignment horizontal="right"/>
    </xf>
    <xf numFmtId="0" fontId="32" fillId="0" borderId="0" applyNumberFormat="0" applyFill="0" applyBorder="0" applyProtection="0">
      <alignment vertical="top" wrapText="1"/>
    </xf>
    <xf numFmtId="0" fontId="34" fillId="0" borderId="46"/>
  </cellStyleXfs>
  <cellXfs count="327">
    <xf numFmtId="0" fontId="0" fillId="0" borderId="0" xfId="0"/>
    <xf numFmtId="0" fontId="3" fillId="2" borderId="1" xfId="1" applyFont="1" applyFill="1" applyBorder="1" applyAlignment="1">
      <alignment vertical="top" wrapText="1"/>
    </xf>
    <xf numFmtId="0" fontId="2" fillId="0" borderId="0" xfId="1"/>
    <xf numFmtId="0" fontId="4" fillId="0" borderId="0" xfId="2" applyAlignment="1">
      <alignment vertical="top" wrapText="1"/>
    </xf>
    <xf numFmtId="0" fontId="5" fillId="0" borderId="0" xfId="1" applyFont="1" applyAlignment="1">
      <alignment vertical="top" wrapText="1"/>
    </xf>
    <xf numFmtId="0" fontId="2" fillId="0" borderId="0" xfId="1" applyAlignment="1">
      <alignment vertical="top" wrapText="1"/>
    </xf>
    <xf numFmtId="0" fontId="6" fillId="3" borderId="0" xfId="1" applyFont="1" applyFill="1"/>
    <xf numFmtId="0" fontId="7" fillId="2" borderId="1" xfId="1" applyFont="1" applyFill="1" applyBorder="1" applyAlignment="1">
      <alignment vertical="top" wrapText="1"/>
    </xf>
    <xf numFmtId="0" fontId="7" fillId="4" borderId="2" xfId="1" applyFont="1" applyFill="1" applyBorder="1" applyAlignment="1">
      <alignment vertical="top"/>
    </xf>
    <xf numFmtId="0" fontId="3" fillId="4" borderId="2" xfId="1" applyFont="1" applyFill="1" applyBorder="1" applyAlignment="1">
      <alignment vertical="top" wrapText="1"/>
    </xf>
    <xf numFmtId="0" fontId="8" fillId="5" borderId="2" xfId="1" applyFont="1" applyFill="1" applyBorder="1" applyAlignment="1">
      <alignment vertical="top"/>
    </xf>
    <xf numFmtId="0" fontId="3" fillId="5" borderId="2" xfId="1" applyFont="1" applyFill="1" applyBorder="1" applyAlignment="1">
      <alignment vertical="top"/>
    </xf>
    <xf numFmtId="0" fontId="8" fillId="6" borderId="2" xfId="1" applyFont="1" applyFill="1" applyBorder="1" applyAlignment="1">
      <alignment vertical="top"/>
    </xf>
    <xf numFmtId="0" fontId="3" fillId="6" borderId="2" xfId="1" applyFont="1" applyFill="1" applyBorder="1" applyAlignment="1">
      <alignment vertical="top"/>
    </xf>
    <xf numFmtId="0" fontId="10" fillId="7" borderId="2" xfId="1" applyFont="1" applyFill="1" applyBorder="1" applyAlignment="1">
      <alignment vertical="top"/>
    </xf>
    <xf numFmtId="0" fontId="11" fillId="8" borderId="3" xfId="1" applyFont="1" applyFill="1" applyBorder="1" applyAlignment="1">
      <alignment vertical="top" wrapText="1"/>
    </xf>
    <xf numFmtId="164" fontId="11" fillId="8" borderId="3" xfId="1" applyNumberFormat="1" applyFont="1" applyFill="1" applyBorder="1" applyAlignment="1">
      <alignment vertical="top" wrapText="1"/>
    </xf>
    <xf numFmtId="0" fontId="11" fillId="8" borderId="4" xfId="1" applyFont="1" applyFill="1" applyBorder="1" applyAlignment="1">
      <alignment vertical="top" wrapText="1"/>
    </xf>
    <xf numFmtId="0" fontId="11" fillId="9" borderId="5" xfId="1" applyFont="1" applyFill="1" applyBorder="1" applyAlignment="1">
      <alignment vertical="top" wrapText="1"/>
    </xf>
    <xf numFmtId="0" fontId="11" fillId="8" borderId="6" xfId="1" applyFont="1" applyFill="1" applyBorder="1" applyAlignment="1">
      <alignment vertical="top" wrapText="1"/>
    </xf>
    <xf numFmtId="0" fontId="11" fillId="8" borderId="7" xfId="1" applyFont="1" applyFill="1" applyBorder="1" applyAlignment="1">
      <alignment vertical="top" wrapText="1"/>
    </xf>
    <xf numFmtId="164" fontId="11" fillId="8" borderId="7" xfId="1" applyNumberFormat="1" applyFont="1" applyFill="1" applyBorder="1" applyAlignment="1">
      <alignment vertical="top" wrapText="1"/>
    </xf>
    <xf numFmtId="0" fontId="11" fillId="8" borderId="8" xfId="1" applyFont="1" applyFill="1" applyBorder="1" applyAlignment="1">
      <alignment vertical="top" wrapText="1"/>
    </xf>
    <xf numFmtId="0" fontId="11" fillId="9" borderId="9" xfId="1" applyFont="1" applyFill="1" applyBorder="1" applyAlignment="1">
      <alignment vertical="top" wrapText="1"/>
    </xf>
    <xf numFmtId="0" fontId="11" fillId="8" borderId="10" xfId="1" applyFont="1" applyFill="1" applyBorder="1" applyAlignment="1">
      <alignment vertical="top" wrapText="1"/>
    </xf>
    <xf numFmtId="0" fontId="2" fillId="0" borderId="0" xfId="1" applyBorder="1"/>
    <xf numFmtId="0" fontId="11" fillId="0" borderId="1" xfId="1" applyFont="1" applyFill="1" applyBorder="1" applyAlignment="1">
      <alignment vertical="top" wrapText="1"/>
    </xf>
    <xf numFmtId="164" fontId="11" fillId="0" borderId="1" xfId="1" applyNumberFormat="1" applyFont="1" applyFill="1" applyBorder="1" applyAlignment="1">
      <alignment vertical="top" wrapText="1"/>
    </xf>
    <xf numFmtId="0" fontId="13" fillId="0" borderId="1" xfId="3" applyFont="1" applyFill="1" applyBorder="1" applyAlignment="1">
      <alignment vertical="top" wrapText="1"/>
    </xf>
    <xf numFmtId="0" fontId="13" fillId="0" borderId="1" xfId="3" applyFont="1" applyFill="1" applyBorder="1"/>
    <xf numFmtId="0" fontId="14" fillId="0" borderId="1" xfId="3" applyFont="1" applyFill="1" applyBorder="1" applyAlignment="1">
      <alignment vertical="top" wrapText="1"/>
    </xf>
    <xf numFmtId="3" fontId="15" fillId="0" borderId="1" xfId="1" applyNumberFormat="1" applyFont="1" applyFill="1" applyBorder="1" applyAlignment="1">
      <alignment vertical="top" wrapText="1"/>
    </xf>
    <xf numFmtId="3" fontId="15" fillId="0" borderId="11" xfId="1" applyNumberFormat="1" applyFont="1" applyFill="1" applyBorder="1" applyAlignment="1">
      <alignment vertical="top" wrapText="1"/>
    </xf>
    <xf numFmtId="3" fontId="11" fillId="0" borderId="12" xfId="1" applyNumberFormat="1" applyFont="1" applyFill="1" applyBorder="1" applyAlignment="1">
      <alignment vertical="top" wrapText="1"/>
    </xf>
    <xf numFmtId="0" fontId="15" fillId="0" borderId="13" xfId="1" applyFont="1" applyFill="1" applyBorder="1" applyAlignment="1">
      <alignment vertical="top" wrapText="1"/>
    </xf>
    <xf numFmtId="0" fontId="15" fillId="0" borderId="1" xfId="1" applyFont="1" applyFill="1" applyBorder="1" applyAlignment="1">
      <alignment vertical="top" wrapText="1"/>
    </xf>
    <xf numFmtId="0" fontId="2" fillId="0" borderId="0" xfId="1" applyFill="1"/>
    <xf numFmtId="164" fontId="15" fillId="0" borderId="1" xfId="1" applyNumberFormat="1" applyFont="1" applyFill="1" applyBorder="1" applyAlignment="1">
      <alignment vertical="top" wrapText="1"/>
    </xf>
    <xf numFmtId="0" fontId="14" fillId="0" borderId="1" xfId="3" applyFont="1" applyFill="1" applyBorder="1"/>
    <xf numFmtId="0" fontId="16" fillId="0" borderId="13" xfId="2" applyFont="1" applyFill="1" applyBorder="1" applyAlignment="1">
      <alignment vertical="top" wrapText="1"/>
    </xf>
    <xf numFmtId="0" fontId="17" fillId="3" borderId="1" xfId="1" applyFont="1" applyFill="1" applyBorder="1" applyAlignment="1">
      <alignment vertical="top" wrapText="1"/>
    </xf>
    <xf numFmtId="164" fontId="17" fillId="3" borderId="1" xfId="1" applyNumberFormat="1" applyFont="1" applyFill="1" applyBorder="1" applyAlignment="1">
      <alignment vertical="top" wrapText="1"/>
    </xf>
    <xf numFmtId="0" fontId="18" fillId="3" borderId="1" xfId="3" applyFont="1" applyFill="1" applyBorder="1" applyAlignment="1">
      <alignment vertical="top" wrapText="1"/>
    </xf>
    <xf numFmtId="3" fontId="17" fillId="3" borderId="1" xfId="1" applyNumberFormat="1" applyFont="1" applyFill="1" applyBorder="1" applyAlignment="1">
      <alignment vertical="top" wrapText="1"/>
    </xf>
    <xf numFmtId="3" fontId="17" fillId="3" borderId="11" xfId="1" applyNumberFormat="1" applyFont="1" applyFill="1" applyBorder="1" applyAlignment="1">
      <alignment vertical="top" wrapText="1"/>
    </xf>
    <xf numFmtId="3" fontId="17" fillId="3" borderId="12" xfId="1" applyNumberFormat="1" applyFont="1" applyFill="1" applyBorder="1" applyAlignment="1">
      <alignment vertical="top" wrapText="1"/>
    </xf>
    <xf numFmtId="0" fontId="17" fillId="3" borderId="13" xfId="1" applyFont="1" applyFill="1" applyBorder="1" applyAlignment="1">
      <alignment vertical="top" wrapText="1"/>
    </xf>
    <xf numFmtId="0" fontId="6" fillId="0" borderId="0" xfId="1" applyFont="1" applyFill="1"/>
    <xf numFmtId="9" fontId="13" fillId="0" borderId="1" xfId="3" applyNumberFormat="1" applyFont="1" applyFill="1" applyBorder="1" applyAlignment="1">
      <alignment vertical="top" wrapText="1"/>
    </xf>
    <xf numFmtId="9" fontId="14" fillId="0" borderId="1" xfId="3" applyNumberFormat="1" applyFont="1" applyFill="1" applyBorder="1" applyAlignment="1">
      <alignment vertical="top" wrapText="1"/>
    </xf>
    <xf numFmtId="3" fontId="11" fillId="0" borderId="1" xfId="1" applyNumberFormat="1" applyFont="1" applyFill="1" applyBorder="1" applyAlignment="1">
      <alignment vertical="top" wrapText="1"/>
    </xf>
    <xf numFmtId="3" fontId="11" fillId="0" borderId="11" xfId="1" applyNumberFormat="1" applyFont="1" applyFill="1" applyBorder="1" applyAlignment="1">
      <alignment vertical="top" wrapText="1"/>
    </xf>
    <xf numFmtId="0" fontId="19" fillId="0" borderId="1" xfId="1" applyFont="1" applyFill="1" applyBorder="1" applyAlignment="1">
      <alignment vertical="top" wrapText="1"/>
    </xf>
    <xf numFmtId="3" fontId="20" fillId="0" borderId="1" xfId="1" applyNumberFormat="1" applyFont="1" applyFill="1" applyBorder="1" applyAlignment="1">
      <alignment vertical="top" wrapText="1"/>
    </xf>
    <xf numFmtId="3" fontId="20" fillId="0" borderId="11" xfId="1" applyNumberFormat="1" applyFont="1" applyFill="1" applyBorder="1" applyAlignment="1">
      <alignment vertical="top" wrapText="1"/>
    </xf>
    <xf numFmtId="3" fontId="19" fillId="0" borderId="12" xfId="1" applyNumberFormat="1" applyFont="1" applyFill="1" applyBorder="1" applyAlignment="1">
      <alignment vertical="top" wrapText="1"/>
    </xf>
    <xf numFmtId="0" fontId="21" fillId="0" borderId="13" xfId="1" applyFont="1" applyFill="1" applyBorder="1" applyAlignment="1">
      <alignment vertical="top" wrapText="1"/>
    </xf>
    <xf numFmtId="0" fontId="21" fillId="0" borderId="1" xfId="1" applyFont="1" applyFill="1" applyBorder="1" applyAlignment="1">
      <alignment vertical="top" wrapText="1"/>
    </xf>
    <xf numFmtId="0" fontId="22" fillId="0" borderId="0" xfId="1" applyFont="1" applyFill="1"/>
    <xf numFmtId="0" fontId="5" fillId="0" borderId="0" xfId="1" applyFont="1" applyFill="1"/>
    <xf numFmtId="164" fontId="11" fillId="10" borderId="1" xfId="1" applyNumberFormat="1" applyFont="1" applyFill="1" applyBorder="1" applyAlignment="1">
      <alignment vertical="top" wrapText="1"/>
    </xf>
    <xf numFmtId="0" fontId="2" fillId="0" borderId="0" xfId="1" applyFill="1" applyAlignment="1"/>
    <xf numFmtId="3" fontId="15" fillId="0" borderId="1" xfId="1" applyNumberFormat="1" applyFont="1" applyFill="1" applyBorder="1" applyAlignment="1">
      <alignment vertical="top"/>
    </xf>
    <xf numFmtId="3" fontId="15" fillId="0" borderId="11" xfId="1" applyNumberFormat="1" applyFont="1" applyFill="1" applyBorder="1" applyAlignment="1">
      <alignment vertical="top"/>
    </xf>
    <xf numFmtId="0" fontId="15" fillId="0" borderId="1" xfId="1" applyFont="1" applyFill="1" applyBorder="1" applyAlignment="1">
      <alignment vertical="top"/>
    </xf>
    <xf numFmtId="0" fontId="14" fillId="0" borderId="1" xfId="3" applyFont="1" applyFill="1" applyBorder="1" applyAlignment="1">
      <alignment wrapText="1"/>
    </xf>
    <xf numFmtId="0" fontId="2" fillId="0" borderId="1" xfId="1" applyFill="1" applyBorder="1"/>
    <xf numFmtId="0" fontId="15" fillId="11" borderId="1" xfId="1" applyFont="1" applyFill="1" applyBorder="1" applyAlignment="1">
      <alignment vertical="top"/>
    </xf>
    <xf numFmtId="164" fontId="15" fillId="11" borderId="1" xfId="1" applyNumberFormat="1" applyFont="1" applyFill="1" applyBorder="1" applyAlignment="1">
      <alignment vertical="top"/>
    </xf>
    <xf numFmtId="0" fontId="11" fillId="11" borderId="1" xfId="1" applyFont="1" applyFill="1" applyBorder="1" applyAlignment="1">
      <alignment vertical="top"/>
    </xf>
    <xf numFmtId="0" fontId="15" fillId="11" borderId="11" xfId="1" applyFont="1" applyFill="1" applyBorder="1" applyAlignment="1">
      <alignment vertical="top"/>
    </xf>
    <xf numFmtId="0" fontId="11" fillId="11" borderId="12" xfId="1" applyFont="1" applyFill="1" applyBorder="1" applyAlignment="1">
      <alignment vertical="top"/>
    </xf>
    <xf numFmtId="0" fontId="15" fillId="11" borderId="13" xfId="1" applyFont="1" applyFill="1" applyBorder="1" applyAlignment="1">
      <alignment vertical="top"/>
    </xf>
    <xf numFmtId="0" fontId="2" fillId="0" borderId="0" xfId="1" applyAlignment="1">
      <alignment vertical="top"/>
    </xf>
    <xf numFmtId="164" fontId="11" fillId="0" borderId="1" xfId="1" applyNumberFormat="1" applyFont="1" applyBorder="1" applyAlignment="1">
      <alignment vertical="top" wrapText="1"/>
    </xf>
    <xf numFmtId="0" fontId="11" fillId="0" borderId="1" xfId="1" applyFont="1" applyBorder="1" applyAlignment="1">
      <alignment vertical="top" wrapText="1"/>
    </xf>
    <xf numFmtId="0" fontId="15" fillId="0" borderId="1" xfId="1" applyFont="1" applyBorder="1" applyAlignment="1">
      <alignment vertical="top" wrapText="1"/>
    </xf>
    <xf numFmtId="0" fontId="15" fillId="0" borderId="11" xfId="1" applyFont="1" applyBorder="1" applyAlignment="1">
      <alignment vertical="top" wrapText="1"/>
    </xf>
    <xf numFmtId="0" fontId="15" fillId="0" borderId="13" xfId="1" applyFont="1" applyBorder="1" applyAlignment="1">
      <alignment vertical="top" wrapText="1"/>
    </xf>
    <xf numFmtId="0" fontId="15" fillId="0" borderId="0" xfId="1" applyFont="1"/>
    <xf numFmtId="0" fontId="11" fillId="0" borderId="12" xfId="1" applyFont="1" applyBorder="1" applyAlignment="1">
      <alignment vertical="top" wrapText="1"/>
    </xf>
    <xf numFmtId="0" fontId="11" fillId="0" borderId="3" xfId="1" applyFont="1" applyFill="1" applyBorder="1" applyAlignment="1">
      <alignment vertical="top" wrapText="1"/>
    </xf>
    <xf numFmtId="164" fontId="11" fillId="0" borderId="3" xfId="1" applyNumberFormat="1" applyFont="1" applyBorder="1" applyAlignment="1">
      <alignment vertical="top" wrapText="1"/>
    </xf>
    <xf numFmtId="0" fontId="11" fillId="0" borderId="3" xfId="1" applyFont="1" applyBorder="1" applyAlignment="1">
      <alignment vertical="top" wrapText="1"/>
    </xf>
    <xf numFmtId="0" fontId="15" fillId="0" borderId="3" xfId="1" applyFont="1" applyBorder="1" applyAlignment="1">
      <alignment vertical="top" wrapText="1"/>
    </xf>
    <xf numFmtId="0" fontId="15" fillId="0" borderId="4" xfId="1" applyFont="1" applyBorder="1" applyAlignment="1">
      <alignment vertical="top" wrapText="1"/>
    </xf>
    <xf numFmtId="0" fontId="11" fillId="0" borderId="14" xfId="1" applyFont="1" applyBorder="1" applyAlignment="1">
      <alignment vertical="top" wrapText="1"/>
    </xf>
    <xf numFmtId="0" fontId="15" fillId="0" borderId="6" xfId="1" applyFont="1" applyBorder="1" applyAlignment="1">
      <alignment vertical="top" wrapText="1"/>
    </xf>
    <xf numFmtId="0" fontId="15" fillId="0" borderId="0" xfId="1" applyFont="1" applyAlignment="1">
      <alignment vertical="top" wrapText="1"/>
    </xf>
    <xf numFmtId="164" fontId="15" fillId="0" borderId="0" xfId="1" applyNumberFormat="1" applyFont="1" applyAlignment="1">
      <alignment vertical="top" wrapText="1"/>
    </xf>
    <xf numFmtId="0" fontId="11" fillId="0" borderId="0" xfId="1" applyFont="1" applyBorder="1" applyAlignment="1">
      <alignment vertical="top" wrapText="1"/>
    </xf>
    <xf numFmtId="0" fontId="11" fillId="8" borderId="1" xfId="1" applyFont="1" applyFill="1" applyBorder="1" applyAlignment="1">
      <alignment vertical="top" wrapText="1"/>
    </xf>
    <xf numFmtId="0" fontId="11" fillId="9" borderId="12" xfId="1" applyFont="1" applyFill="1" applyBorder="1" applyAlignment="1">
      <alignment vertical="top" wrapText="1"/>
    </xf>
    <xf numFmtId="0" fontId="11" fillId="8" borderId="15" xfId="1" applyFont="1" applyFill="1" applyBorder="1" applyAlignment="1">
      <alignment vertical="top" wrapText="1"/>
    </xf>
    <xf numFmtId="0" fontId="11" fillId="8" borderId="13" xfId="1" applyFont="1" applyFill="1" applyBorder="1" applyAlignment="1">
      <alignment vertical="top" wrapText="1"/>
    </xf>
    <xf numFmtId="0" fontId="2" fillId="0" borderId="0" xfId="1" applyFill="1" applyBorder="1"/>
    <xf numFmtId="0" fontId="15" fillId="0" borderId="15" xfId="1" applyFont="1" applyFill="1" applyBorder="1" applyAlignment="1">
      <alignment vertical="top" wrapText="1"/>
    </xf>
    <xf numFmtId="0" fontId="17" fillId="3" borderId="15" xfId="1" applyFont="1" applyFill="1" applyBorder="1" applyAlignment="1">
      <alignment vertical="top" wrapText="1"/>
    </xf>
    <xf numFmtId="0" fontId="15" fillId="0" borderId="0" xfId="1" applyFont="1" applyFill="1" applyBorder="1" applyAlignment="1">
      <alignment vertical="top" wrapText="1"/>
    </xf>
    <xf numFmtId="0" fontId="16" fillId="0" borderId="15" xfId="2" applyFont="1" applyFill="1" applyBorder="1" applyAlignment="1">
      <alignment vertical="top" wrapText="1"/>
    </xf>
    <xf numFmtId="0" fontId="20" fillId="0" borderId="15" xfId="1" applyFont="1" applyFill="1" applyBorder="1" applyAlignment="1">
      <alignment vertical="top" wrapText="1"/>
    </xf>
    <xf numFmtId="0" fontId="20" fillId="0" borderId="13" xfId="1" applyFont="1" applyFill="1" applyBorder="1" applyAlignment="1">
      <alignment vertical="top" wrapText="1"/>
    </xf>
    <xf numFmtId="0" fontId="23" fillId="0" borderId="0" xfId="1" applyFont="1" applyFill="1" applyBorder="1"/>
    <xf numFmtId="0" fontId="23" fillId="0" borderId="0" xfId="1" applyFont="1" applyFill="1"/>
    <xf numFmtId="0" fontId="5" fillId="0" borderId="0" xfId="1" applyFont="1" applyFill="1" applyBorder="1"/>
    <xf numFmtId="0" fontId="15" fillId="11" borderId="1" xfId="1" applyFont="1" applyFill="1" applyBorder="1" applyAlignment="1">
      <alignment vertical="top" wrapText="1"/>
    </xf>
    <xf numFmtId="164" fontId="15" fillId="11" borderId="1" xfId="1" applyNumberFormat="1" applyFont="1" applyFill="1" applyBorder="1" applyAlignment="1">
      <alignment vertical="top" wrapText="1"/>
    </xf>
    <xf numFmtId="0" fontId="15" fillId="0" borderId="0" xfId="1" applyFont="1" applyFill="1" applyBorder="1" applyAlignment="1">
      <alignment vertical="top"/>
    </xf>
    <xf numFmtId="0" fontId="2" fillId="0" borderId="0" xfId="1" applyFill="1" applyBorder="1" applyAlignment="1">
      <alignment vertical="top"/>
    </xf>
    <xf numFmtId="0" fontId="15" fillId="0" borderId="15" xfId="1" applyFont="1" applyBorder="1" applyAlignment="1">
      <alignment vertical="top" wrapText="1"/>
    </xf>
    <xf numFmtId="0" fontId="15" fillId="0" borderId="0" xfId="1" applyFont="1" applyFill="1" applyBorder="1"/>
    <xf numFmtId="0" fontId="15" fillId="0" borderId="0" xfId="1" applyFont="1" applyBorder="1"/>
    <xf numFmtId="0" fontId="15" fillId="0" borderId="17" xfId="1" applyFont="1" applyBorder="1" applyAlignment="1">
      <alignment vertical="top" wrapText="1"/>
    </xf>
    <xf numFmtId="3" fontId="17" fillId="3" borderId="13" xfId="1" applyNumberFormat="1" applyFont="1" applyFill="1" applyBorder="1" applyAlignment="1">
      <alignment vertical="top" wrapText="1"/>
    </xf>
    <xf numFmtId="3" fontId="15" fillId="0" borderId="13" xfId="1" applyNumberFormat="1" applyFont="1" applyFill="1" applyBorder="1" applyAlignment="1">
      <alignment vertical="top" wrapText="1"/>
    </xf>
    <xf numFmtId="0" fontId="5" fillId="0" borderId="1" xfId="1" applyFont="1" applyFill="1" applyBorder="1"/>
    <xf numFmtId="3" fontId="16" fillId="0" borderId="1" xfId="2" applyNumberFormat="1" applyFont="1" applyFill="1" applyBorder="1" applyAlignment="1">
      <alignment vertical="top" wrapText="1"/>
    </xf>
    <xf numFmtId="0" fontId="15" fillId="3" borderId="1" xfId="1" applyFont="1" applyFill="1" applyBorder="1" applyAlignment="1">
      <alignment vertical="top" wrapText="1"/>
    </xf>
    <xf numFmtId="164" fontId="15" fillId="3" borderId="1" xfId="1" applyNumberFormat="1" applyFont="1" applyFill="1" applyBorder="1" applyAlignment="1">
      <alignment vertical="top" wrapText="1"/>
    </xf>
    <xf numFmtId="3" fontId="15" fillId="3" borderId="1" xfId="1" applyNumberFormat="1" applyFont="1" applyFill="1" applyBorder="1" applyAlignment="1">
      <alignment vertical="top" wrapText="1"/>
    </xf>
    <xf numFmtId="3" fontId="15" fillId="3" borderId="11" xfId="1" applyNumberFormat="1" applyFont="1" applyFill="1" applyBorder="1" applyAlignment="1">
      <alignment vertical="top" wrapText="1"/>
    </xf>
    <xf numFmtId="3" fontId="15" fillId="3" borderId="12" xfId="1" applyNumberFormat="1" applyFont="1" applyFill="1" applyBorder="1" applyAlignment="1">
      <alignment vertical="top" wrapText="1"/>
    </xf>
    <xf numFmtId="3" fontId="15" fillId="3" borderId="13" xfId="1" applyNumberFormat="1" applyFont="1" applyFill="1" applyBorder="1" applyAlignment="1">
      <alignment vertical="top" wrapText="1"/>
    </xf>
    <xf numFmtId="9" fontId="17" fillId="3" borderId="1" xfId="1" applyNumberFormat="1" applyFont="1" applyFill="1" applyBorder="1" applyAlignment="1">
      <alignment vertical="top" wrapText="1"/>
    </xf>
    <xf numFmtId="3" fontId="16" fillId="0" borderId="13" xfId="2" applyNumberFormat="1" applyFont="1" applyFill="1" applyBorder="1" applyAlignment="1">
      <alignment vertical="top" wrapText="1"/>
    </xf>
    <xf numFmtId="0" fontId="24" fillId="0" borderId="1" xfId="1" applyFont="1" applyBorder="1" applyAlignment="1">
      <alignment vertical="top" wrapText="1"/>
    </xf>
    <xf numFmtId="0" fontId="25" fillId="3" borderId="1" xfId="1" applyFont="1" applyFill="1" applyBorder="1" applyAlignment="1">
      <alignment vertical="top" wrapText="1"/>
    </xf>
    <xf numFmtId="3" fontId="25" fillId="3" borderId="11" xfId="1" applyNumberFormat="1" applyFont="1" applyFill="1" applyBorder="1" applyAlignment="1">
      <alignment vertical="top" wrapText="1"/>
    </xf>
    <xf numFmtId="3" fontId="25" fillId="3" borderId="12" xfId="1" applyNumberFormat="1" applyFont="1" applyFill="1" applyBorder="1" applyAlignment="1">
      <alignment vertical="top" wrapText="1"/>
    </xf>
    <xf numFmtId="3" fontId="25" fillId="3" borderId="13" xfId="1" applyNumberFormat="1" applyFont="1" applyFill="1" applyBorder="1" applyAlignment="1">
      <alignment vertical="top" wrapText="1"/>
    </xf>
    <xf numFmtId="3" fontId="25" fillId="3" borderId="1" xfId="1" applyNumberFormat="1" applyFont="1" applyFill="1" applyBorder="1" applyAlignment="1">
      <alignment vertical="top" wrapText="1"/>
    </xf>
    <xf numFmtId="0" fontId="11" fillId="11" borderId="18" xfId="1" applyFont="1" applyFill="1" applyBorder="1" applyAlignment="1">
      <alignment vertical="top"/>
    </xf>
    <xf numFmtId="0" fontId="11" fillId="0" borderId="0" xfId="1" applyFont="1" applyAlignment="1">
      <alignment vertical="top" wrapText="1"/>
    </xf>
    <xf numFmtId="3" fontId="11" fillId="0" borderId="5" xfId="1" applyNumberFormat="1" applyFont="1" applyFill="1" applyBorder="1" applyAlignment="1">
      <alignment vertical="top" wrapText="1"/>
    </xf>
    <xf numFmtId="164" fontId="11" fillId="0" borderId="0" xfId="1" applyNumberFormat="1" applyFont="1" applyAlignment="1">
      <alignment vertical="top" wrapText="1"/>
    </xf>
    <xf numFmtId="0" fontId="24" fillId="3" borderId="1" xfId="1" applyFont="1" applyFill="1" applyBorder="1" applyAlignment="1">
      <alignment vertical="top" wrapText="1"/>
    </xf>
    <xf numFmtId="3" fontId="20" fillId="0" borderId="13" xfId="1" applyNumberFormat="1" applyFont="1" applyFill="1" applyBorder="1" applyAlignment="1">
      <alignment vertical="top" wrapText="1"/>
    </xf>
    <xf numFmtId="0" fontId="15" fillId="0" borderId="1" xfId="1" applyFont="1" applyFill="1" applyBorder="1"/>
    <xf numFmtId="0" fontId="15" fillId="0" borderId="0" xfId="1" applyFont="1" applyBorder="1" applyAlignment="1">
      <alignment vertical="top" wrapText="1"/>
    </xf>
    <xf numFmtId="0" fontId="2" fillId="0" borderId="0" xfId="1" applyBorder="1" applyAlignment="1">
      <alignment vertical="top" wrapText="1"/>
    </xf>
    <xf numFmtId="9" fontId="11" fillId="0" borderId="1" xfId="1" applyNumberFormat="1" applyFont="1" applyFill="1" applyBorder="1" applyAlignment="1">
      <alignment vertical="top" wrapText="1"/>
    </xf>
    <xf numFmtId="0" fontId="17" fillId="3" borderId="1" xfId="1" applyFont="1" applyFill="1" applyBorder="1"/>
    <xf numFmtId="0" fontId="26" fillId="0" borderId="12" xfId="1" applyNumberFormat="1" applyFont="1" applyFill="1" applyBorder="1" applyAlignment="1">
      <alignment vertical="top" wrapText="1"/>
    </xf>
    <xf numFmtId="0" fontId="27" fillId="3" borderId="12" xfId="1" applyNumberFormat="1" applyFont="1" applyFill="1" applyBorder="1" applyAlignment="1">
      <alignment vertical="top" wrapText="1"/>
    </xf>
    <xf numFmtId="0" fontId="26" fillId="0" borderId="5" xfId="1" applyNumberFormat="1" applyFont="1" applyFill="1" applyBorder="1" applyAlignment="1">
      <alignment vertical="top" wrapText="1"/>
    </xf>
    <xf numFmtId="0" fontId="26" fillId="0" borderId="0" xfId="1" applyFont="1" applyAlignment="1">
      <alignment vertical="top" wrapText="1"/>
    </xf>
    <xf numFmtId="0" fontId="15" fillId="3" borderId="11" xfId="1" applyFont="1" applyFill="1" applyBorder="1" applyAlignment="1">
      <alignment vertical="top" wrapText="1"/>
    </xf>
    <xf numFmtId="0" fontId="28" fillId="3" borderId="12" xfId="1" applyNumberFormat="1" applyFont="1" applyFill="1" applyBorder="1" applyAlignment="1">
      <alignment vertical="top" wrapText="1"/>
    </xf>
    <xf numFmtId="0" fontId="15" fillId="3" borderId="13" xfId="1" applyFont="1" applyFill="1" applyBorder="1" applyAlignment="1">
      <alignment vertical="top" wrapText="1"/>
    </xf>
    <xf numFmtId="0" fontId="11" fillId="9" borderId="19" xfId="1" applyFont="1" applyFill="1" applyBorder="1" applyAlignment="1">
      <alignment vertical="top" wrapText="1"/>
    </xf>
    <xf numFmtId="0" fontId="11" fillId="0" borderId="12" xfId="1" applyNumberFormat="1" applyFont="1" applyFill="1" applyBorder="1" applyAlignment="1">
      <alignment vertical="top" wrapText="1"/>
    </xf>
    <xf numFmtId="9" fontId="11" fillId="0" borderId="1" xfId="1" applyNumberFormat="1" applyFont="1" applyBorder="1" applyAlignment="1">
      <alignment vertical="top" wrapText="1"/>
    </xf>
    <xf numFmtId="9" fontId="15" fillId="0" borderId="1" xfId="1" applyNumberFormat="1" applyFont="1" applyBorder="1" applyAlignment="1">
      <alignment vertical="top" wrapText="1"/>
    </xf>
    <xf numFmtId="0" fontId="11" fillId="0" borderId="5" xfId="1" applyNumberFormat="1" applyFont="1" applyFill="1" applyBorder="1" applyAlignment="1">
      <alignment vertical="top" wrapText="1"/>
    </xf>
    <xf numFmtId="0" fontId="11" fillId="8" borderId="20" xfId="1" applyFont="1" applyFill="1" applyBorder="1" applyAlignment="1">
      <alignment vertical="top" wrapText="1"/>
    </xf>
    <xf numFmtId="0" fontId="11" fillId="8" borderId="21" xfId="1" applyFont="1" applyFill="1" applyBorder="1" applyAlignment="1">
      <alignment vertical="top" wrapText="1"/>
    </xf>
    <xf numFmtId="0" fontId="15" fillId="0" borderId="0" xfId="1" applyFont="1" applyFill="1"/>
    <xf numFmtId="0" fontId="17" fillId="3" borderId="12" xfId="1" applyNumberFormat="1" applyFont="1" applyFill="1" applyBorder="1" applyAlignment="1">
      <alignment vertical="top" wrapText="1"/>
    </xf>
    <xf numFmtId="164" fontId="11" fillId="0" borderId="13" xfId="1" applyNumberFormat="1" applyFont="1" applyFill="1" applyBorder="1" applyAlignment="1">
      <alignment vertical="top" wrapText="1"/>
    </xf>
    <xf numFmtId="164" fontId="15" fillId="0" borderId="13" xfId="1" applyNumberFormat="1" applyFont="1" applyFill="1" applyBorder="1" applyAlignment="1">
      <alignment vertical="top" wrapText="1"/>
    </xf>
    <xf numFmtId="0" fontId="15" fillId="9" borderId="9" xfId="1" applyFont="1" applyFill="1" applyBorder="1" applyAlignment="1">
      <alignment vertical="top" wrapText="1"/>
    </xf>
    <xf numFmtId="9" fontId="15" fillId="0" borderId="1" xfId="1" applyNumberFormat="1" applyFont="1" applyFill="1" applyBorder="1" applyAlignment="1">
      <alignment vertical="top" wrapText="1"/>
    </xf>
    <xf numFmtId="0" fontId="28" fillId="0" borderId="0" xfId="1" applyFont="1" applyAlignment="1">
      <alignment vertical="top" wrapText="1"/>
    </xf>
    <xf numFmtId="164" fontId="17" fillId="3" borderId="13" xfId="1" applyNumberFormat="1" applyFont="1" applyFill="1" applyBorder="1" applyAlignment="1">
      <alignment vertical="top" wrapText="1"/>
    </xf>
    <xf numFmtId="0" fontId="11" fillId="0" borderId="22" xfId="1" applyNumberFormat="1" applyFont="1" applyFill="1" applyBorder="1" applyAlignment="1">
      <alignment vertical="top" wrapText="1"/>
    </xf>
    <xf numFmtId="0" fontId="17" fillId="3" borderId="11" xfId="1" applyFont="1" applyFill="1" applyBorder="1" applyAlignment="1">
      <alignment vertical="top" wrapText="1"/>
    </xf>
    <xf numFmtId="3" fontId="17" fillId="3" borderId="14" xfId="1" applyNumberFormat="1" applyFont="1" applyFill="1" applyBorder="1" applyAlignment="1">
      <alignment vertical="top" wrapText="1"/>
    </xf>
    <xf numFmtId="3" fontId="11" fillId="0" borderId="23" xfId="1" applyNumberFormat="1" applyFont="1" applyFill="1" applyBorder="1" applyAlignment="1">
      <alignment vertical="top" wrapText="1"/>
    </xf>
    <xf numFmtId="3" fontId="11" fillId="0" borderId="24" xfId="1" applyNumberFormat="1" applyFont="1" applyFill="1" applyBorder="1" applyAlignment="1">
      <alignment vertical="top" wrapText="1"/>
    </xf>
    <xf numFmtId="0" fontId="15" fillId="0" borderId="11" xfId="1" applyFont="1" applyFill="1" applyBorder="1" applyAlignment="1">
      <alignment vertical="top" wrapText="1"/>
    </xf>
    <xf numFmtId="0" fontId="15" fillId="0" borderId="3" xfId="1" applyFont="1" applyFill="1" applyBorder="1" applyAlignment="1">
      <alignment vertical="top" wrapText="1"/>
    </xf>
    <xf numFmtId="3" fontId="15" fillId="0" borderId="3" xfId="1" applyNumberFormat="1" applyFont="1" applyFill="1" applyBorder="1" applyAlignment="1">
      <alignment vertical="top" wrapText="1"/>
    </xf>
    <xf numFmtId="3" fontId="15" fillId="0" borderId="4" xfId="1" applyNumberFormat="1" applyFont="1" applyFill="1" applyBorder="1" applyAlignment="1">
      <alignment vertical="top" wrapText="1"/>
    </xf>
    <xf numFmtId="3" fontId="15" fillId="0" borderId="6" xfId="1" applyNumberFormat="1" applyFont="1" applyFill="1" applyBorder="1" applyAlignment="1">
      <alignment vertical="top" wrapText="1"/>
    </xf>
    <xf numFmtId="0" fontId="11" fillId="0" borderId="25" xfId="1" applyFont="1" applyFill="1" applyBorder="1" applyAlignment="1">
      <alignment vertical="top" wrapText="1"/>
    </xf>
    <xf numFmtId="164" fontId="11" fillId="0" borderId="25" xfId="1" applyNumberFormat="1" applyFont="1" applyFill="1" applyBorder="1" applyAlignment="1">
      <alignment vertical="top" wrapText="1"/>
    </xf>
    <xf numFmtId="0" fontId="15" fillId="0" borderId="25" xfId="1" applyFont="1" applyFill="1" applyBorder="1" applyAlignment="1">
      <alignment vertical="top" wrapText="1"/>
    </xf>
    <xf numFmtId="3" fontId="15" fillId="0" borderId="25" xfId="1" applyNumberFormat="1" applyFont="1" applyFill="1" applyBorder="1" applyAlignment="1">
      <alignment vertical="top" wrapText="1"/>
    </xf>
    <xf numFmtId="3" fontId="15" fillId="0" borderId="26" xfId="1" applyNumberFormat="1" applyFont="1" applyFill="1" applyBorder="1" applyAlignment="1">
      <alignment vertical="top" wrapText="1"/>
    </xf>
    <xf numFmtId="3" fontId="11" fillId="0" borderId="27" xfId="1" applyNumberFormat="1" applyFont="1" applyFill="1" applyBorder="1" applyAlignment="1">
      <alignment vertical="top" wrapText="1"/>
    </xf>
    <xf numFmtId="3" fontId="15" fillId="0" borderId="28" xfId="1" applyNumberFormat="1" applyFont="1" applyFill="1" applyBorder="1" applyAlignment="1">
      <alignment vertical="top" wrapText="1"/>
    </xf>
    <xf numFmtId="3" fontId="15" fillId="0" borderId="29" xfId="1" applyNumberFormat="1" applyFont="1" applyFill="1" applyBorder="1" applyAlignment="1">
      <alignment vertical="top" wrapText="1"/>
    </xf>
    <xf numFmtId="0" fontId="15" fillId="0" borderId="30" xfId="1" applyFont="1" applyFill="1" applyBorder="1" applyAlignment="1">
      <alignment vertical="top" wrapText="1"/>
    </xf>
    <xf numFmtId="164" fontId="15" fillId="0" borderId="30" xfId="1" applyNumberFormat="1" applyFont="1" applyFill="1" applyBorder="1" applyAlignment="1">
      <alignment vertical="top" wrapText="1"/>
    </xf>
    <xf numFmtId="3" fontId="15" fillId="0" borderId="30" xfId="1" applyNumberFormat="1" applyFont="1" applyFill="1" applyBorder="1" applyAlignment="1">
      <alignment vertical="top" wrapText="1"/>
    </xf>
    <xf numFmtId="3" fontId="15" fillId="0" borderId="31" xfId="1" applyNumberFormat="1" applyFont="1" applyFill="1" applyBorder="1" applyAlignment="1">
      <alignment vertical="top" wrapText="1"/>
    </xf>
    <xf numFmtId="3" fontId="11" fillId="0" borderId="32" xfId="1" applyNumberFormat="1" applyFont="1" applyFill="1" applyBorder="1" applyAlignment="1">
      <alignment vertical="top" wrapText="1"/>
    </xf>
    <xf numFmtId="3" fontId="15" fillId="0" borderId="33" xfId="1" applyNumberFormat="1" applyFont="1" applyFill="1" applyBorder="1" applyAlignment="1">
      <alignment vertical="top" wrapText="1"/>
    </xf>
    <xf numFmtId="0" fontId="11" fillId="0" borderId="7" xfId="1" applyFont="1" applyFill="1" applyBorder="1" applyAlignment="1">
      <alignment vertical="top" wrapText="1"/>
    </xf>
    <xf numFmtId="0" fontId="15" fillId="0" borderId="7" xfId="1" applyFont="1" applyFill="1" applyBorder="1" applyAlignment="1">
      <alignment vertical="top" wrapText="1"/>
    </xf>
    <xf numFmtId="3" fontId="15" fillId="0" borderId="7" xfId="1" applyNumberFormat="1" applyFont="1" applyFill="1" applyBorder="1" applyAlignment="1">
      <alignment vertical="top" wrapText="1"/>
    </xf>
    <xf numFmtId="3" fontId="15" fillId="0" borderId="8" xfId="1" applyNumberFormat="1" applyFont="1" applyFill="1" applyBorder="1" applyAlignment="1">
      <alignment vertical="top" wrapText="1"/>
    </xf>
    <xf numFmtId="3" fontId="11" fillId="0" borderId="18" xfId="1" applyNumberFormat="1" applyFont="1" applyFill="1" applyBorder="1" applyAlignment="1">
      <alignment vertical="top" wrapText="1"/>
    </xf>
    <xf numFmtId="3" fontId="15" fillId="0" borderId="10" xfId="1" applyNumberFormat="1" applyFont="1" applyFill="1" applyBorder="1" applyAlignment="1">
      <alignment vertical="top" wrapText="1"/>
    </xf>
    <xf numFmtId="0" fontId="11" fillId="11" borderId="34" xfId="1" applyFont="1" applyFill="1" applyBorder="1" applyAlignment="1">
      <alignment vertical="top"/>
    </xf>
    <xf numFmtId="0" fontId="15" fillId="11" borderId="12" xfId="1" applyFont="1" applyFill="1" applyBorder="1" applyAlignment="1">
      <alignment vertical="top"/>
    </xf>
    <xf numFmtId="164" fontId="11" fillId="0" borderId="2" xfId="1" applyNumberFormat="1" applyFont="1" applyFill="1" applyBorder="1" applyAlignment="1">
      <alignment vertical="top" wrapText="1"/>
    </xf>
    <xf numFmtId="164" fontId="15" fillId="0" borderId="2" xfId="1" applyNumberFormat="1" applyFont="1" applyFill="1" applyBorder="1" applyAlignment="1">
      <alignment vertical="top" wrapText="1"/>
    </xf>
    <xf numFmtId="164" fontId="11" fillId="0" borderId="35" xfId="1" applyNumberFormat="1" applyFont="1" applyFill="1" applyBorder="1" applyAlignment="1">
      <alignment vertical="top" wrapText="1"/>
    </xf>
    <xf numFmtId="0" fontId="11" fillId="0" borderId="36" xfId="1" applyFont="1" applyFill="1" applyBorder="1" applyAlignment="1">
      <alignment vertical="top" wrapText="1"/>
    </xf>
    <xf numFmtId="164" fontId="11" fillId="0" borderId="37" xfId="1" applyNumberFormat="1" applyFont="1" applyFill="1" applyBorder="1" applyAlignment="1">
      <alignment vertical="top" wrapText="1"/>
    </xf>
    <xf numFmtId="0" fontId="11" fillId="0" borderId="25" xfId="1" applyFont="1" applyBorder="1" applyAlignment="1">
      <alignment vertical="top" wrapText="1"/>
    </xf>
    <xf numFmtId="0" fontId="15" fillId="0" borderId="25" xfId="1" applyFont="1" applyBorder="1" applyAlignment="1">
      <alignment vertical="top" wrapText="1"/>
    </xf>
    <xf numFmtId="0" fontId="15" fillId="0" borderId="38" xfId="1" applyFont="1" applyFill="1" applyBorder="1" applyAlignment="1">
      <alignment vertical="top" wrapText="1"/>
    </xf>
    <xf numFmtId="3" fontId="15" fillId="0" borderId="39" xfId="1" applyNumberFormat="1" applyFont="1" applyFill="1" applyBorder="1" applyAlignment="1">
      <alignment vertical="top" wrapText="1"/>
    </xf>
    <xf numFmtId="0" fontId="15" fillId="0" borderId="40" xfId="1" applyFont="1" applyFill="1" applyBorder="1" applyAlignment="1">
      <alignment vertical="top" wrapText="1"/>
    </xf>
    <xf numFmtId="164" fontId="15" fillId="0" borderId="41" xfId="1" applyNumberFormat="1" applyFont="1" applyFill="1" applyBorder="1" applyAlignment="1">
      <alignment vertical="top" wrapText="1"/>
    </xf>
    <xf numFmtId="0" fontId="15" fillId="0" borderId="30" xfId="1" applyFont="1" applyBorder="1" applyAlignment="1">
      <alignment vertical="top" wrapText="1"/>
    </xf>
    <xf numFmtId="0" fontId="17" fillId="3" borderId="7" xfId="1" applyFont="1" applyFill="1" applyBorder="1" applyAlignment="1">
      <alignment vertical="top" wrapText="1"/>
    </xf>
    <xf numFmtId="164" fontId="17" fillId="3" borderId="42" xfId="1" applyNumberFormat="1" applyFont="1" applyFill="1" applyBorder="1" applyAlignment="1">
      <alignment vertical="top" wrapText="1"/>
    </xf>
    <xf numFmtId="3" fontId="17" fillId="3" borderId="10" xfId="1" applyNumberFormat="1" applyFont="1" applyFill="1" applyBorder="1" applyAlignment="1">
      <alignment vertical="top" wrapText="1"/>
    </xf>
    <xf numFmtId="164" fontId="17" fillId="3" borderId="2" xfId="1" applyNumberFormat="1" applyFont="1" applyFill="1" applyBorder="1" applyAlignment="1">
      <alignment vertical="top" wrapText="1"/>
    </xf>
    <xf numFmtId="164" fontId="11" fillId="0" borderId="6" xfId="1" applyNumberFormat="1" applyFont="1" applyFill="1" applyBorder="1" applyAlignment="1">
      <alignment vertical="top" wrapText="1"/>
    </xf>
    <xf numFmtId="3" fontId="11" fillId="0" borderId="14" xfId="1" applyNumberFormat="1" applyFont="1" applyFill="1" applyBorder="1" applyAlignment="1">
      <alignment vertical="top" wrapText="1"/>
    </xf>
    <xf numFmtId="164" fontId="11" fillId="0" borderId="43" xfId="1" applyNumberFormat="1" applyFont="1" applyFill="1" applyBorder="1" applyAlignment="1">
      <alignment vertical="top" wrapText="1"/>
    </xf>
    <xf numFmtId="164" fontId="15" fillId="0" borderId="44" xfId="1" applyNumberFormat="1" applyFont="1" applyFill="1" applyBorder="1" applyAlignment="1">
      <alignment vertical="top" wrapText="1"/>
    </xf>
    <xf numFmtId="164" fontId="11" fillId="0" borderId="10" xfId="1" applyNumberFormat="1" applyFont="1" applyFill="1" applyBorder="1" applyAlignment="1">
      <alignment vertical="top" wrapText="1"/>
    </xf>
    <xf numFmtId="3" fontId="16" fillId="0" borderId="10" xfId="2" applyNumberFormat="1" applyFont="1" applyFill="1" applyBorder="1" applyAlignment="1">
      <alignment vertical="top" wrapText="1"/>
    </xf>
    <xf numFmtId="3" fontId="4" fillId="0" borderId="13" xfId="2" applyNumberFormat="1" applyFill="1" applyBorder="1" applyAlignment="1">
      <alignment vertical="top" wrapText="1"/>
    </xf>
    <xf numFmtId="0" fontId="15" fillId="12" borderId="1" xfId="1" applyFont="1" applyFill="1" applyBorder="1" applyAlignment="1">
      <alignment vertical="top" wrapText="1"/>
    </xf>
    <xf numFmtId="164" fontId="15" fillId="12" borderId="1" xfId="1" applyNumberFormat="1" applyFont="1" applyFill="1" applyBorder="1" applyAlignment="1">
      <alignment vertical="top" wrapText="1"/>
    </xf>
    <xf numFmtId="0" fontId="11" fillId="12" borderId="1" xfId="1" applyFont="1" applyFill="1" applyBorder="1" applyAlignment="1">
      <alignment vertical="top"/>
    </xf>
    <xf numFmtId="0" fontId="15" fillId="12" borderId="1" xfId="1" applyFont="1" applyFill="1" applyBorder="1" applyAlignment="1">
      <alignment vertical="top"/>
    </xf>
    <xf numFmtId="0" fontId="15" fillId="12" borderId="11" xfId="1" applyFont="1" applyFill="1" applyBorder="1" applyAlignment="1">
      <alignment vertical="top"/>
    </xf>
    <xf numFmtId="0" fontId="15" fillId="12" borderId="13" xfId="1" applyFont="1" applyFill="1" applyBorder="1" applyAlignment="1">
      <alignment vertical="top"/>
    </xf>
    <xf numFmtId="0" fontId="26" fillId="0" borderId="47" xfId="1" applyNumberFormat="1" applyFont="1" applyFill="1" applyBorder="1" applyAlignment="1">
      <alignment vertical="top" wrapText="1"/>
    </xf>
    <xf numFmtId="0" fontId="11" fillId="12" borderId="12" xfId="1" applyFont="1" applyFill="1" applyBorder="1" applyAlignment="1">
      <alignment vertical="top"/>
    </xf>
    <xf numFmtId="3" fontId="15" fillId="0" borderId="48" xfId="1" applyNumberFormat="1" applyFont="1" applyFill="1" applyBorder="1" applyAlignment="1">
      <alignment vertical="top" wrapText="1"/>
    </xf>
    <xf numFmtId="0" fontId="15" fillId="0" borderId="48" xfId="1" applyFont="1" applyBorder="1" applyAlignment="1">
      <alignment vertical="top" wrapText="1"/>
    </xf>
    <xf numFmtId="0" fontId="15" fillId="11" borderId="48" xfId="1" applyFont="1" applyFill="1" applyBorder="1" applyAlignment="1">
      <alignment vertical="top"/>
    </xf>
    <xf numFmtId="3" fontId="15" fillId="0" borderId="1" xfId="1" applyNumberFormat="1" applyFont="1" applyBorder="1" applyAlignment="1">
      <alignment vertical="top" wrapText="1"/>
    </xf>
    <xf numFmtId="3" fontId="11" fillId="0" borderId="47" xfId="1" applyNumberFormat="1" applyFont="1" applyFill="1" applyBorder="1" applyAlignment="1">
      <alignment vertical="top" wrapText="1"/>
    </xf>
    <xf numFmtId="0" fontId="11" fillId="0" borderId="18" xfId="1" applyFont="1" applyBorder="1" applyAlignment="1">
      <alignment vertical="top" wrapText="1"/>
    </xf>
    <xf numFmtId="0" fontId="2" fillId="0" borderId="0" xfId="1" applyFont="1" applyAlignment="1">
      <alignment vertical="top" wrapText="1"/>
    </xf>
    <xf numFmtId="164" fontId="15" fillId="0" borderId="1" xfId="1" applyNumberFormat="1" applyFont="1" applyBorder="1" applyAlignment="1">
      <alignment vertical="top" wrapText="1"/>
    </xf>
    <xf numFmtId="3" fontId="17" fillId="3" borderId="23" xfId="1" applyNumberFormat="1" applyFont="1" applyFill="1" applyBorder="1" applyAlignment="1">
      <alignment vertical="top" wrapText="1"/>
    </xf>
    <xf numFmtId="0" fontId="11" fillId="10" borderId="23" xfId="1" applyFont="1" applyFill="1" applyBorder="1" applyAlignment="1">
      <alignment vertical="top" wrapText="1"/>
    </xf>
    <xf numFmtId="1" fontId="11" fillId="0" borderId="23" xfId="1" applyNumberFormat="1" applyFont="1" applyFill="1" applyBorder="1" applyAlignment="1">
      <alignment vertical="top" wrapText="1"/>
    </xf>
    <xf numFmtId="14" fontId="11" fillId="0" borderId="23" xfId="1" applyNumberFormat="1" applyFont="1" applyFill="1" applyBorder="1" applyAlignment="1">
      <alignment vertical="top" wrapText="1"/>
    </xf>
    <xf numFmtId="165" fontId="11" fillId="0" borderId="23" xfId="1" applyNumberFormat="1" applyFont="1" applyFill="1" applyBorder="1" applyAlignment="1">
      <alignment vertical="top" wrapText="1"/>
    </xf>
    <xf numFmtId="166" fontId="11" fillId="0" borderId="23" xfId="1" applyNumberFormat="1" applyFont="1" applyFill="1" applyBorder="1" applyAlignment="1">
      <alignment vertical="top" wrapText="1"/>
    </xf>
    <xf numFmtId="0" fontId="2" fillId="0" borderId="13" xfId="1" applyFill="1" applyBorder="1"/>
    <xf numFmtId="0" fontId="11" fillId="10" borderId="12" xfId="1" applyFont="1" applyFill="1" applyBorder="1" applyAlignment="1">
      <alignment vertical="top" wrapText="1"/>
    </xf>
    <xf numFmtId="1" fontId="11" fillId="0" borderId="12" xfId="1" applyNumberFormat="1" applyFont="1" applyFill="1" applyBorder="1" applyAlignment="1">
      <alignment vertical="top" wrapText="1"/>
    </xf>
    <xf numFmtId="168" fontId="11" fillId="0" borderId="12" xfId="1" applyNumberFormat="1" applyFont="1" applyFill="1" applyBorder="1" applyAlignment="1">
      <alignment vertical="top" wrapText="1"/>
    </xf>
    <xf numFmtId="14" fontId="11" fillId="0" borderId="12" xfId="1" applyNumberFormat="1" applyFont="1" applyFill="1" applyBorder="1" applyAlignment="1">
      <alignment vertical="top" wrapText="1"/>
    </xf>
    <xf numFmtId="166" fontId="11" fillId="0" borderId="12" xfId="1" applyNumberFormat="1" applyFont="1" applyFill="1" applyBorder="1" applyAlignment="1">
      <alignment vertical="top" wrapText="1"/>
    </xf>
    <xf numFmtId="0" fontId="11" fillId="3" borderId="1" xfId="1" applyFont="1" applyFill="1" applyBorder="1" applyAlignment="1">
      <alignment vertical="top" wrapText="1"/>
    </xf>
    <xf numFmtId="164" fontId="11" fillId="3" borderId="1" xfId="1" applyNumberFormat="1" applyFont="1" applyFill="1" applyBorder="1" applyAlignment="1">
      <alignment vertical="top" wrapText="1"/>
    </xf>
    <xf numFmtId="0" fontId="13" fillId="3" borderId="1" xfId="3" applyFont="1" applyFill="1" applyBorder="1" applyAlignment="1">
      <alignment vertical="top" wrapText="1"/>
    </xf>
    <xf numFmtId="0" fontId="14" fillId="3" borderId="1" xfId="3" applyFont="1" applyFill="1" applyBorder="1" applyAlignment="1">
      <alignment vertical="top" wrapText="1"/>
    </xf>
    <xf numFmtId="3" fontId="11" fillId="3" borderId="12" xfId="1" applyNumberFormat="1" applyFont="1" applyFill="1" applyBorder="1" applyAlignment="1">
      <alignment vertical="top" wrapText="1"/>
    </xf>
    <xf numFmtId="3" fontId="11" fillId="3" borderId="23" xfId="1" applyNumberFormat="1" applyFont="1" applyFill="1" applyBorder="1" applyAlignment="1">
      <alignment vertical="top" wrapText="1"/>
    </xf>
    <xf numFmtId="0" fontId="15" fillId="3" borderId="15" xfId="1" applyFont="1" applyFill="1" applyBorder="1" applyAlignment="1">
      <alignment vertical="top" wrapText="1"/>
    </xf>
    <xf numFmtId="0" fontId="11" fillId="10" borderId="14" xfId="1" applyFont="1" applyFill="1" applyBorder="1" applyAlignment="1">
      <alignment vertical="top" wrapText="1"/>
    </xf>
    <xf numFmtId="0" fontId="11" fillId="10" borderId="18" xfId="1" applyFont="1" applyFill="1" applyBorder="1" applyAlignment="1">
      <alignment vertical="top" wrapText="1"/>
    </xf>
    <xf numFmtId="169" fontId="11" fillId="0" borderId="12" xfId="1" applyNumberFormat="1" applyFont="1" applyBorder="1" applyAlignment="1">
      <alignment vertical="top" wrapText="1"/>
    </xf>
    <xf numFmtId="4" fontId="17" fillId="3" borderId="12" xfId="1" applyNumberFormat="1" applyFont="1" applyFill="1" applyBorder="1" applyAlignment="1">
      <alignment vertical="top" wrapText="1"/>
    </xf>
    <xf numFmtId="167" fontId="17" fillId="3" borderId="12" xfId="1" applyNumberFormat="1" applyFont="1" applyFill="1" applyBorder="1" applyAlignment="1">
      <alignment vertical="top" wrapText="1"/>
    </xf>
    <xf numFmtId="1" fontId="17" fillId="3" borderId="12" xfId="1" applyNumberFormat="1" applyFont="1" applyFill="1" applyBorder="1" applyAlignment="1">
      <alignment vertical="top" wrapText="1"/>
    </xf>
    <xf numFmtId="0" fontId="16" fillId="0" borderId="15" xfId="2" applyFont="1" applyBorder="1" applyAlignment="1">
      <alignment vertical="top" wrapText="1"/>
    </xf>
    <xf numFmtId="0" fontId="16" fillId="0" borderId="13" xfId="2" applyFont="1" applyBorder="1" applyAlignment="1">
      <alignment vertical="top" wrapText="1"/>
    </xf>
    <xf numFmtId="3" fontId="2" fillId="0" borderId="16" xfId="1" applyNumberFormat="1" applyFill="1" applyBorder="1" applyAlignment="1">
      <alignment vertical="top" wrapText="1"/>
    </xf>
    <xf numFmtId="0" fontId="2" fillId="0" borderId="17" xfId="1" applyFill="1" applyBorder="1" applyAlignment="1">
      <alignment vertical="top" wrapText="1"/>
    </xf>
    <xf numFmtId="0" fontId="15" fillId="11" borderId="13" xfId="1" applyFont="1" applyFill="1" applyBorder="1" applyAlignment="1">
      <alignment vertical="top" wrapText="1"/>
    </xf>
    <xf numFmtId="0" fontId="11" fillId="10" borderId="1" xfId="1" applyFont="1" applyFill="1" applyBorder="1" applyAlignment="1">
      <alignment vertical="top" wrapText="1"/>
    </xf>
    <xf numFmtId="0" fontId="15" fillId="10" borderId="1" xfId="1" applyFont="1" applyFill="1" applyBorder="1" applyAlignment="1">
      <alignment vertical="top" wrapText="1"/>
    </xf>
    <xf numFmtId="0" fontId="15" fillId="10" borderId="11" xfId="1" applyFont="1" applyFill="1" applyBorder="1" applyAlignment="1">
      <alignment vertical="top" wrapText="1"/>
    </xf>
    <xf numFmtId="0" fontId="15" fillId="10" borderId="13" xfId="1" applyFont="1" applyFill="1" applyBorder="1" applyAlignment="1">
      <alignment vertical="top" wrapText="1"/>
    </xf>
    <xf numFmtId="0" fontId="2" fillId="0" borderId="0" xfId="1" applyFill="1" applyAlignment="1">
      <alignment vertical="top" wrapText="1"/>
    </xf>
    <xf numFmtId="0" fontId="2" fillId="0" borderId="1" xfId="1" applyFill="1" applyBorder="1" applyAlignment="1">
      <alignment vertical="top" wrapText="1"/>
    </xf>
    <xf numFmtId="0" fontId="11" fillId="11" borderId="1" xfId="1" applyFont="1" applyFill="1" applyBorder="1" applyAlignment="1">
      <alignment vertical="top" wrapText="1"/>
    </xf>
    <xf numFmtId="0" fontId="15" fillId="11" borderId="11" xfId="1" applyFont="1" applyFill="1" applyBorder="1" applyAlignment="1">
      <alignment vertical="top" wrapText="1"/>
    </xf>
    <xf numFmtId="0" fontId="11" fillId="11" borderId="12" xfId="1" applyFont="1" applyFill="1" applyBorder="1" applyAlignment="1">
      <alignment vertical="top" wrapText="1"/>
    </xf>
    <xf numFmtId="170" fontId="11" fillId="0" borderId="12" xfId="1" applyNumberFormat="1" applyFont="1" applyFill="1" applyBorder="1" applyAlignment="1">
      <alignment vertical="top" wrapText="1"/>
    </xf>
    <xf numFmtId="170" fontId="11" fillId="0" borderId="23" xfId="1" applyNumberFormat="1" applyFont="1" applyFill="1" applyBorder="1" applyAlignment="1">
      <alignment vertical="top" wrapText="1"/>
    </xf>
    <xf numFmtId="0" fontId="11" fillId="9" borderId="49" xfId="1" applyFont="1" applyFill="1" applyBorder="1" applyAlignment="1">
      <alignment vertical="top" wrapText="1"/>
    </xf>
    <xf numFmtId="0" fontId="15" fillId="0" borderId="2" xfId="1" applyFont="1" applyBorder="1" applyAlignment="1">
      <alignment vertical="top" wrapText="1"/>
    </xf>
    <xf numFmtId="0" fontId="15" fillId="0" borderId="12" xfId="1" applyFont="1" applyBorder="1" applyAlignment="1">
      <alignment vertical="top" wrapText="1"/>
    </xf>
    <xf numFmtId="14" fontId="11" fillId="0" borderId="18" xfId="1" applyNumberFormat="1" applyFont="1" applyFill="1" applyBorder="1" applyAlignment="1">
      <alignment vertical="top" wrapText="1"/>
    </xf>
    <xf numFmtId="1" fontId="11" fillId="0" borderId="18" xfId="1" applyNumberFormat="1" applyFont="1" applyFill="1" applyBorder="1" applyAlignment="1">
      <alignment vertical="top" wrapText="1"/>
    </xf>
    <xf numFmtId="170" fontId="11" fillId="0" borderId="18" xfId="1" applyNumberFormat="1" applyFont="1" applyFill="1" applyBorder="1" applyAlignment="1">
      <alignment vertical="top" wrapText="1"/>
    </xf>
    <xf numFmtId="170" fontId="15" fillId="0" borderId="12" xfId="1" applyNumberFormat="1" applyFont="1" applyBorder="1" applyAlignment="1">
      <alignment vertical="top" wrapText="1"/>
    </xf>
    <xf numFmtId="170" fontId="26" fillId="0" borderId="12" xfId="1" applyNumberFormat="1" applyFont="1" applyFill="1" applyBorder="1" applyAlignment="1">
      <alignment vertical="top" wrapText="1"/>
    </xf>
    <xf numFmtId="170" fontId="26" fillId="3" borderId="12" xfId="1" applyNumberFormat="1" applyFont="1" applyFill="1" applyBorder="1" applyAlignment="1">
      <alignment vertical="top" wrapText="1"/>
    </xf>
    <xf numFmtId="1" fontId="26" fillId="0" borderId="12" xfId="1" applyNumberFormat="1" applyFont="1" applyFill="1" applyBorder="1" applyAlignment="1">
      <alignment vertical="top" wrapText="1"/>
    </xf>
    <xf numFmtId="1" fontId="26" fillId="3" borderId="12" xfId="1" applyNumberFormat="1" applyFont="1" applyFill="1" applyBorder="1" applyAlignment="1">
      <alignment vertical="top" wrapText="1"/>
    </xf>
    <xf numFmtId="166" fontId="26" fillId="0" borderId="12" xfId="1" applyNumberFormat="1" applyFont="1" applyFill="1" applyBorder="1" applyAlignment="1">
      <alignment vertical="top" wrapText="1"/>
    </xf>
    <xf numFmtId="14" fontId="11" fillId="3" borderId="12" xfId="1" applyNumberFormat="1" applyFont="1" applyFill="1" applyBorder="1" applyAlignment="1">
      <alignment vertical="top" wrapText="1"/>
    </xf>
    <xf numFmtId="0" fontId="11" fillId="10" borderId="47" xfId="1" applyFont="1" applyFill="1" applyBorder="1" applyAlignment="1">
      <alignment vertical="top" wrapText="1"/>
    </xf>
    <xf numFmtId="170" fontId="11" fillId="3" borderId="12" xfId="1" applyNumberFormat="1" applyFont="1" applyFill="1" applyBorder="1" applyAlignment="1">
      <alignment vertical="top" wrapText="1"/>
    </xf>
    <xf numFmtId="14" fontId="26" fillId="0" borderId="12" xfId="1" applyNumberFormat="1" applyFont="1" applyFill="1" applyBorder="1" applyAlignment="1">
      <alignment vertical="top" wrapText="1"/>
    </xf>
    <xf numFmtId="0" fontId="11" fillId="9" borderId="50" xfId="1" applyFont="1" applyFill="1" applyBorder="1" applyAlignment="1">
      <alignment vertical="top" wrapText="1"/>
    </xf>
    <xf numFmtId="169" fontId="11" fillId="0" borderId="12" xfId="1" applyNumberFormat="1" applyFont="1" applyFill="1" applyBorder="1" applyAlignment="1">
      <alignment vertical="top" wrapText="1"/>
    </xf>
    <xf numFmtId="171" fontId="15" fillId="0" borderId="13" xfId="1" applyNumberFormat="1" applyFont="1" applyFill="1" applyBorder="1" applyAlignment="1">
      <alignment vertical="top" wrapText="1"/>
    </xf>
    <xf numFmtId="171" fontId="11" fillId="0" borderId="12" xfId="1" applyNumberFormat="1" applyFont="1" applyFill="1" applyBorder="1" applyAlignment="1">
      <alignment vertical="top" wrapText="1"/>
    </xf>
    <xf numFmtId="3" fontId="15" fillId="0" borderId="43" xfId="1" applyNumberFormat="1" applyFont="1" applyFill="1" applyBorder="1" applyAlignment="1">
      <alignment vertical="top" wrapText="1"/>
    </xf>
    <xf numFmtId="3" fontId="15" fillId="0" borderId="44" xfId="1" applyNumberFormat="1" applyFont="1" applyFill="1" applyBorder="1" applyAlignment="1">
      <alignment vertical="top" wrapText="1"/>
    </xf>
    <xf numFmtId="49" fontId="11" fillId="0" borderId="12" xfId="1" applyNumberFormat="1" applyFont="1" applyFill="1" applyBorder="1" applyAlignment="1">
      <alignment vertical="top" wrapText="1"/>
    </xf>
    <xf numFmtId="49" fontId="11" fillId="0" borderId="14" xfId="1" applyNumberFormat="1" applyFont="1" applyFill="1" applyBorder="1" applyAlignment="1">
      <alignment vertical="top" wrapText="1"/>
    </xf>
    <xf numFmtId="49" fontId="11" fillId="0" borderId="27" xfId="1" applyNumberFormat="1" applyFont="1" applyFill="1" applyBorder="1" applyAlignment="1">
      <alignment vertical="top" wrapText="1"/>
    </xf>
    <xf numFmtId="49" fontId="11" fillId="0" borderId="32" xfId="1" applyNumberFormat="1" applyFont="1" applyFill="1" applyBorder="1" applyAlignment="1">
      <alignment vertical="top" wrapText="1"/>
    </xf>
    <xf numFmtId="49" fontId="11" fillId="0" borderId="18" xfId="1" applyNumberFormat="1" applyFont="1" applyFill="1" applyBorder="1" applyAlignment="1">
      <alignment vertical="top" wrapText="1"/>
    </xf>
    <xf numFmtId="49" fontId="17" fillId="3" borderId="12" xfId="1" applyNumberFormat="1" applyFont="1" applyFill="1" applyBorder="1" applyAlignment="1">
      <alignment vertical="top" wrapText="1"/>
    </xf>
    <xf numFmtId="49" fontId="11" fillId="0" borderId="5" xfId="1" applyNumberFormat="1" applyFont="1" applyFill="1" applyBorder="1" applyAlignment="1">
      <alignment vertical="top" wrapText="1"/>
    </xf>
    <xf numFmtId="164" fontId="11" fillId="3" borderId="13" xfId="1" applyNumberFormat="1" applyFont="1" applyFill="1" applyBorder="1" applyAlignment="1">
      <alignment vertical="top" wrapText="1"/>
    </xf>
    <xf numFmtId="9" fontId="11" fillId="3" borderId="1" xfId="1" applyNumberFormat="1" applyFont="1" applyFill="1" applyBorder="1" applyAlignment="1">
      <alignment vertical="top" wrapText="1"/>
    </xf>
    <xf numFmtId="9" fontId="15" fillId="3" borderId="1" xfId="1" applyNumberFormat="1" applyFont="1" applyFill="1" applyBorder="1" applyAlignment="1">
      <alignment vertical="top" wrapText="1"/>
    </xf>
    <xf numFmtId="1" fontId="11" fillId="3" borderId="12" xfId="1" applyNumberFormat="1" applyFont="1" applyFill="1" applyBorder="1" applyAlignment="1">
      <alignment vertical="top" wrapText="1"/>
    </xf>
    <xf numFmtId="3" fontId="17" fillId="3" borderId="18" xfId="1" applyNumberFormat="1" applyFont="1" applyFill="1" applyBorder="1" applyAlignment="1">
      <alignment vertical="top" wrapText="1"/>
    </xf>
    <xf numFmtId="0" fontId="15" fillId="0" borderId="26" xfId="1" applyFont="1" applyBorder="1" applyAlignment="1">
      <alignment vertical="top" wrapText="1"/>
    </xf>
    <xf numFmtId="0" fontId="15" fillId="0" borderId="31" xfId="1" applyFont="1" applyBorder="1" applyAlignment="1">
      <alignment vertical="top" wrapText="1"/>
    </xf>
    <xf numFmtId="0" fontId="17" fillId="3" borderId="8" xfId="1" applyFont="1" applyFill="1" applyBorder="1" applyAlignment="1">
      <alignment vertical="top" wrapText="1"/>
    </xf>
    <xf numFmtId="170" fontId="11" fillId="0" borderId="12" xfId="1" applyNumberFormat="1" applyFont="1" applyBorder="1" applyAlignment="1">
      <alignment vertical="top" wrapText="1"/>
    </xf>
    <xf numFmtId="0" fontId="11" fillId="10" borderId="1" xfId="1" applyFont="1" applyFill="1" applyBorder="1" applyAlignment="1">
      <alignment vertical="top"/>
    </xf>
    <xf numFmtId="166" fontId="26" fillId="0" borderId="18" xfId="1" applyNumberFormat="1" applyFont="1" applyFill="1" applyBorder="1" applyAlignment="1">
      <alignment vertical="top" wrapText="1"/>
    </xf>
    <xf numFmtId="0" fontId="26" fillId="0" borderId="18" xfId="1" applyNumberFormat="1" applyFont="1" applyFill="1" applyBorder="1" applyAlignment="1">
      <alignment vertical="top" wrapText="1"/>
    </xf>
    <xf numFmtId="0" fontId="11" fillId="12" borderId="18" xfId="1" applyFont="1" applyFill="1" applyBorder="1" applyAlignment="1">
      <alignment vertical="top"/>
    </xf>
    <xf numFmtId="172" fontId="26" fillId="0" borderId="12" xfId="1" applyNumberFormat="1" applyFont="1" applyFill="1" applyBorder="1" applyAlignment="1">
      <alignment vertical="top" wrapText="1"/>
    </xf>
    <xf numFmtId="14" fontId="11" fillId="0" borderId="5" xfId="1" applyNumberFormat="1" applyFont="1" applyFill="1" applyBorder="1" applyAlignment="1">
      <alignment vertical="top" wrapText="1"/>
    </xf>
    <xf numFmtId="170" fontId="11" fillId="0" borderId="47" xfId="1" applyNumberFormat="1" applyFont="1" applyFill="1" applyBorder="1" applyAlignment="1">
      <alignment vertical="top" wrapText="1"/>
    </xf>
    <xf numFmtId="170" fontId="11" fillId="0" borderId="51" xfId="1" applyNumberFormat="1" applyFont="1" applyFill="1" applyBorder="1" applyAlignment="1">
      <alignment vertical="top" wrapText="1"/>
    </xf>
    <xf numFmtId="166" fontId="11" fillId="0" borderId="5" xfId="1" applyNumberFormat="1" applyFont="1" applyFill="1" applyBorder="1" applyAlignment="1">
      <alignment vertical="top" wrapText="1"/>
    </xf>
    <xf numFmtId="0" fontId="2" fillId="0" borderId="1" xfId="1" applyFont="1" applyFill="1" applyBorder="1" applyAlignment="1">
      <alignment vertical="top" wrapText="1"/>
    </xf>
    <xf numFmtId="0" fontId="2" fillId="0" borderId="15" xfId="1" applyFont="1" applyFill="1" applyBorder="1" applyAlignment="1">
      <alignment vertical="top" wrapText="1"/>
    </xf>
    <xf numFmtId="0" fontId="11" fillId="0" borderId="5" xfId="1" applyFont="1" applyBorder="1" applyAlignment="1">
      <alignment vertical="top" wrapText="1"/>
    </xf>
    <xf numFmtId="173" fontId="11" fillId="0" borderId="18" xfId="1" applyNumberFormat="1" applyFont="1" applyFill="1" applyBorder="1" applyAlignment="1">
      <alignment vertical="top" wrapText="1"/>
    </xf>
  </cellXfs>
  <cellStyles count="14">
    <cellStyle name="Chart Source" xfId="4" xr:uid="{00000000-0005-0000-0000-000000000000}"/>
    <cellStyle name="Heading" xfId="5" xr:uid="{00000000-0005-0000-0000-000001000000}"/>
    <cellStyle name="Heading 5" xfId="6" xr:uid="{00000000-0005-0000-0000-000002000000}"/>
    <cellStyle name="Hyperlink" xfId="2" builtinId="8"/>
    <cellStyle name="Normal" xfId="0" builtinId="0"/>
    <cellStyle name="Normal 2" xfId="1" xr:uid="{00000000-0005-0000-0000-000005000000}"/>
    <cellStyle name="Normal 2 2" xfId="3" xr:uid="{00000000-0005-0000-0000-000006000000}"/>
    <cellStyle name="Normal 3" xfId="7" xr:uid="{00000000-0005-0000-0000-000007000000}"/>
    <cellStyle name="Table Figures" xfId="8" xr:uid="{00000000-0005-0000-0000-000008000000}"/>
    <cellStyle name="Table Figures Header" xfId="9" xr:uid="{00000000-0005-0000-0000-000009000000}"/>
    <cellStyle name="Table Header" xfId="10" xr:uid="{00000000-0005-0000-0000-00000A000000}"/>
    <cellStyle name="Table Source" xfId="11" xr:uid="{00000000-0005-0000-0000-00000B000000}"/>
    <cellStyle name="Table Text" xfId="12" xr:uid="{00000000-0005-0000-0000-00000C000000}"/>
    <cellStyle name="Table Title" xfId="13" xr:uid="{00000000-0005-0000-0000-00000D000000}"/>
  </cellStyles>
  <dxfs count="117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4</xdr:row>
      <xdr:rowOff>38100</xdr:rowOff>
    </xdr:from>
    <xdr:to>
      <xdr:col>1</xdr:col>
      <xdr:colOff>3466669</xdr:colOff>
      <xdr:row>4</xdr:row>
      <xdr:rowOff>2447624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8362950" y="1209675"/>
          <a:ext cx="3447619" cy="2409524"/>
        </a:xfrm>
        <a:prstGeom prst="rect">
          <a:avLst/>
        </a:prstGeom>
      </xdr:spPr>
    </xdr:pic>
    <xdr:clientData/>
  </xdr:twoCellAnchor>
  <xdr:twoCellAnchor editAs="oneCell">
    <xdr:from>
      <xdr:col>1</xdr:col>
      <xdr:colOff>57150</xdr:colOff>
      <xdr:row>5</xdr:row>
      <xdr:rowOff>38100</xdr:rowOff>
    </xdr:from>
    <xdr:to>
      <xdr:col>5</xdr:col>
      <xdr:colOff>84879</xdr:colOff>
      <xdr:row>5</xdr:row>
      <xdr:rowOff>1171433</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8401050" y="3933825"/>
          <a:ext cx="6771429" cy="1133333"/>
        </a:xfrm>
        <a:prstGeom prst="rect">
          <a:avLst/>
        </a:prstGeom>
      </xdr:spPr>
    </xdr:pic>
    <xdr:clientData/>
  </xdr:twoCellAnchor>
  <xdr:twoCellAnchor editAs="oneCell">
    <xdr:from>
      <xdr:col>1</xdr:col>
      <xdr:colOff>38100</xdr:colOff>
      <xdr:row>6</xdr:row>
      <xdr:rowOff>38100</xdr:rowOff>
    </xdr:from>
    <xdr:to>
      <xdr:col>6</xdr:col>
      <xdr:colOff>294324</xdr:colOff>
      <xdr:row>6</xdr:row>
      <xdr:rowOff>1266672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tretch>
          <a:fillRect/>
        </a:stretch>
      </xdr:blipFill>
      <xdr:spPr>
        <a:xfrm>
          <a:off x="8382000" y="5362575"/>
          <a:ext cx="7609524" cy="1228572"/>
        </a:xfrm>
        <a:prstGeom prst="rect">
          <a:avLst/>
        </a:prstGeom>
      </xdr:spPr>
    </xdr:pic>
    <xdr:clientData/>
  </xdr:twoCellAnchor>
  <xdr:twoCellAnchor editAs="oneCell">
    <xdr:from>
      <xdr:col>1</xdr:col>
      <xdr:colOff>76200</xdr:colOff>
      <xdr:row>8</xdr:row>
      <xdr:rowOff>0</xdr:rowOff>
    </xdr:from>
    <xdr:to>
      <xdr:col>1</xdr:col>
      <xdr:colOff>4447629</xdr:colOff>
      <xdr:row>8</xdr:row>
      <xdr:rowOff>2371429</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8420100" y="6896100"/>
          <a:ext cx="4371429" cy="2371429"/>
        </a:xfrm>
        <a:prstGeom prst="rect">
          <a:avLst/>
        </a:prstGeom>
      </xdr:spPr>
    </xdr:pic>
    <xdr:clientData/>
  </xdr:twoCellAnchor>
  <xdr:twoCellAnchor editAs="oneCell">
    <xdr:from>
      <xdr:col>1</xdr:col>
      <xdr:colOff>85725</xdr:colOff>
      <xdr:row>8</xdr:row>
      <xdr:rowOff>2581275</xdr:rowOff>
    </xdr:from>
    <xdr:to>
      <xdr:col>1</xdr:col>
      <xdr:colOff>2609535</xdr:colOff>
      <xdr:row>9</xdr:row>
      <xdr:rowOff>761904</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5"/>
        <a:stretch>
          <a:fillRect/>
        </a:stretch>
      </xdr:blipFill>
      <xdr:spPr>
        <a:xfrm>
          <a:off x="8429625" y="9477375"/>
          <a:ext cx="2523810" cy="7714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PicLinkDataManager.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Code_Description\Class%20code.xlsx" TargetMode="External"/></Relationships>
</file>

<file path=xl/worksheets/_rels/sheet14.xml.rels><?xml version="1.0" encoding="UTF-8" standalone="yes"?>
<Relationships xmlns="http://schemas.openxmlformats.org/package/2006/relationships"><Relationship Id="rId3" Type="http://schemas.openxmlformats.org/officeDocument/2006/relationships/hyperlink" Target="Code_Description\Class%20code.xlsx" TargetMode="External"/><Relationship Id="rId2" Type="http://schemas.openxmlformats.org/officeDocument/2006/relationships/hyperlink" Target="Code_Description\Current%20account%20type%20code.xlsx" TargetMode="External"/><Relationship Id="rId1" Type="http://schemas.openxmlformats.org/officeDocument/2006/relationships/hyperlink" Target="Code_Description\Grinfin.xlsx" TargetMode="External"/><Relationship Id="rId4"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hyperlink" Target="Code_Description\Class%20code.xlsx" TargetMode="External"/><Relationship Id="rId2" Type="http://schemas.openxmlformats.org/officeDocument/2006/relationships/hyperlink" Target="Code_Description\Grinfin.xlsx" TargetMode="External"/><Relationship Id="rId1" Type="http://schemas.openxmlformats.org/officeDocument/2006/relationships/hyperlink" Target="Code_Description\Current%20account%20type%20code.xlsx" TargetMode="External"/><Relationship Id="rId5" Type="http://schemas.openxmlformats.org/officeDocument/2006/relationships/printerSettings" Target="../printerSettings/printerSettings14.bin"/><Relationship Id="rId4" Type="http://schemas.openxmlformats.org/officeDocument/2006/relationships/hyperlink" Target="..\Documentation\PicLink%20II%20Reference%20Manual.pdf" TargetMode="External"/></Relationships>
</file>

<file path=xl/worksheets/_rels/sheet16.xml.rels><?xml version="1.0" encoding="UTF-8" standalone="yes"?>
<Relationships xmlns="http://schemas.openxmlformats.org/package/2006/relationships"><Relationship Id="rId3" Type="http://schemas.openxmlformats.org/officeDocument/2006/relationships/hyperlink" Target="Code_Description\Class%20code.xlsx" TargetMode="External"/><Relationship Id="rId2" Type="http://schemas.openxmlformats.org/officeDocument/2006/relationships/hyperlink" Target="Code_Description\Grinfin.xlsx" TargetMode="External"/><Relationship Id="rId1" Type="http://schemas.openxmlformats.org/officeDocument/2006/relationships/hyperlink" Target="Code_Description\Current%20account%20type%20code.xlsx" TargetMode="External"/><Relationship Id="rId5" Type="http://schemas.openxmlformats.org/officeDocument/2006/relationships/printerSettings" Target="../printerSettings/printerSettings15.bin"/><Relationship Id="rId4" Type="http://schemas.openxmlformats.org/officeDocument/2006/relationships/hyperlink" Target="..\Documentation\PicLink%20II%20Reference%20Manual.pdf" TargetMode="External"/></Relationships>
</file>

<file path=xl/worksheets/_rels/sheet17.xml.rels><?xml version="1.0" encoding="UTF-8" standalone="yes"?>
<Relationships xmlns="http://schemas.openxmlformats.org/package/2006/relationships"><Relationship Id="rId3" Type="http://schemas.openxmlformats.org/officeDocument/2006/relationships/hyperlink" Target="..\Documentation\PicLink%20II%20Reference%20Manual.pdf" TargetMode="External"/><Relationship Id="rId2" Type="http://schemas.openxmlformats.org/officeDocument/2006/relationships/hyperlink" Target="Code_Description\Class%20code.xlsx" TargetMode="External"/><Relationship Id="rId1" Type="http://schemas.openxmlformats.org/officeDocument/2006/relationships/hyperlink" Target="Code_Description\Grinfin.xlsx" TargetMode="External"/><Relationship Id="rId5" Type="http://schemas.openxmlformats.org/officeDocument/2006/relationships/printerSettings" Target="../printerSettings/printerSettings16.bin"/><Relationship Id="rId4" Type="http://schemas.openxmlformats.org/officeDocument/2006/relationships/hyperlink" Target="Code_Description\Class%20Telekurs.xlsx"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hyperlink" Target="Code_Description\Class%20GICS%20level%203.xlsx" TargetMode="External"/><Relationship Id="rId2" Type="http://schemas.openxmlformats.org/officeDocument/2006/relationships/hyperlink" Target="Code_Description\Class%20GICS%20level%202.xlsx" TargetMode="External"/><Relationship Id="rId1" Type="http://schemas.openxmlformats.org/officeDocument/2006/relationships/hyperlink" Target="Code_Description\Class%20GICS%20level%201.xlsx" TargetMode="External"/><Relationship Id="rId4"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Code_Description\Class%20GICS%20level%204.xlsx" TargetMode="Externa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3" Type="http://schemas.openxmlformats.org/officeDocument/2006/relationships/hyperlink" Target="Code_Description\Class%20Telekurs.xlsx" TargetMode="External"/><Relationship Id="rId2" Type="http://schemas.openxmlformats.org/officeDocument/2006/relationships/hyperlink" Target="..\Documentation\PicLink%20II%20Reference%20Manual.pdf" TargetMode="External"/><Relationship Id="rId1" Type="http://schemas.openxmlformats.org/officeDocument/2006/relationships/hyperlink" Target="Code_Description\Class%20code.xlsx" TargetMode="External"/><Relationship Id="rId4"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3" Type="http://schemas.openxmlformats.org/officeDocument/2006/relationships/hyperlink" Target="..\Documentation\PicLink%20II%20Reference%20Manual.pdf" TargetMode="External"/><Relationship Id="rId2" Type="http://schemas.openxmlformats.org/officeDocument/2006/relationships/hyperlink" Target="Code_Description\Class%20code.xlsx" TargetMode="External"/><Relationship Id="rId1" Type="http://schemas.openxmlformats.org/officeDocument/2006/relationships/hyperlink" Target="Code_Description\Grinfin.xlsx" TargetMode="External"/><Relationship Id="rId5" Type="http://schemas.openxmlformats.org/officeDocument/2006/relationships/printerSettings" Target="../printerSettings/printerSettings29.bin"/><Relationship Id="rId4" Type="http://schemas.openxmlformats.org/officeDocument/2006/relationships/hyperlink" Target="Code_Description\Class%20Telekurs.xlsx" TargetMode="Externa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hyperlink" Target="Code_Description\Grinfin.xlsx" TargetMode="External"/></Relationships>
</file>

<file path=xl/worksheets/_rels/sheet35.xml.rels><?xml version="1.0" encoding="UTF-8" standalone="yes"?>
<Relationships xmlns="http://schemas.openxmlformats.org/package/2006/relationships"><Relationship Id="rId3" Type="http://schemas.openxmlformats.org/officeDocument/2006/relationships/hyperlink" Target="Code_Description\Class%20GICS%20level%203.xlsx" TargetMode="External"/><Relationship Id="rId2" Type="http://schemas.openxmlformats.org/officeDocument/2006/relationships/hyperlink" Target="Code_Description\Class%20GICS%20level%202.xlsx" TargetMode="External"/><Relationship Id="rId1" Type="http://schemas.openxmlformats.org/officeDocument/2006/relationships/hyperlink" Target="Code_Description\Class%20GICS%20level%201.xlsx" TargetMode="External"/><Relationship Id="rId5" Type="http://schemas.openxmlformats.org/officeDocument/2006/relationships/printerSettings" Target="../printerSettings/printerSettings34.bin"/><Relationship Id="rId4" Type="http://schemas.openxmlformats.org/officeDocument/2006/relationships/hyperlink" Target="Code_Description\Class%20GICS%20level%204.xlsx" TargetMode="Externa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hyperlink" Target="..\Documentation\PicLink%20II%20Reference%20Manual.pdf" TargetMode="External"/><Relationship Id="rId1" Type="http://schemas.openxmlformats.org/officeDocument/2006/relationships/hyperlink" Target="..\Documentation\PicLink%20II%20Reference%20Manual.pdf" TargetMode="External"/></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hyperlink" Target="Code_Description\Grinfin.xlsx" TargetMode="External"/></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8" Type="http://schemas.openxmlformats.org/officeDocument/2006/relationships/hyperlink" Target="Code_Description\Current%20account%20type%20code.xlsx" TargetMode="External"/><Relationship Id="rId3" Type="http://schemas.openxmlformats.org/officeDocument/2006/relationships/hyperlink" Target="Code_Description\Transaction%20codes%20PicLink.xlsx" TargetMode="External"/><Relationship Id="rId7" Type="http://schemas.openxmlformats.org/officeDocument/2006/relationships/hyperlink" Target="Code_Description\Grinfin.xlsx" TargetMode="External"/><Relationship Id="rId2" Type="http://schemas.openxmlformats.org/officeDocument/2006/relationships/hyperlink" Target="Code_Description\Grinfin.xlsx" TargetMode="External"/><Relationship Id="rId1" Type="http://schemas.openxmlformats.org/officeDocument/2006/relationships/hyperlink" Target="Code_Description\Grinfin.xlsx" TargetMode="External"/><Relationship Id="rId6" Type="http://schemas.openxmlformats.org/officeDocument/2006/relationships/hyperlink" Target="Code_Description\Transaction%20codes%20PicLink.xlsx" TargetMode="External"/><Relationship Id="rId5" Type="http://schemas.openxmlformats.org/officeDocument/2006/relationships/hyperlink" Target="Code_Description\Current%20account%20type%20code.xlsx" TargetMode="External"/><Relationship Id="rId10" Type="http://schemas.openxmlformats.org/officeDocument/2006/relationships/printerSettings" Target="../printerSettings/printerSettings3.bin"/><Relationship Id="rId4" Type="http://schemas.openxmlformats.org/officeDocument/2006/relationships/hyperlink" Target="Code_Description\Current%20account%20type%20code.xlsx" TargetMode="External"/><Relationship Id="rId9" Type="http://schemas.openxmlformats.org/officeDocument/2006/relationships/hyperlink" Target="Code_Description\Transaction%20codes%20PicLink.xlsx" TargetMode="Externa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3" Type="http://schemas.openxmlformats.org/officeDocument/2006/relationships/hyperlink" Target="Code_Description\Current%20account%20type%20code.xlsx" TargetMode="External"/><Relationship Id="rId2" Type="http://schemas.openxmlformats.org/officeDocument/2006/relationships/hyperlink" Target="Code_Description\Transaction%20codes%20PicLink.xlsx" TargetMode="External"/><Relationship Id="rId1" Type="http://schemas.openxmlformats.org/officeDocument/2006/relationships/hyperlink" Target="Code_Description\Grinfin.xlsx" TargetMode="External"/><Relationship Id="rId4"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Code_Description\Transaction%20codes%20PicLink.xlsx" TargetMode="External"/><Relationship Id="rId7" Type="http://schemas.openxmlformats.org/officeDocument/2006/relationships/printerSettings" Target="../printerSettings/printerSettings5.bin"/><Relationship Id="rId2" Type="http://schemas.openxmlformats.org/officeDocument/2006/relationships/hyperlink" Target="Code_Description\Transaction%20codes%20PicLink.xlsx" TargetMode="External"/><Relationship Id="rId1" Type="http://schemas.openxmlformats.org/officeDocument/2006/relationships/hyperlink" Target="Code_Description\Current%20account%20type%20code.xlsx" TargetMode="External"/><Relationship Id="rId6" Type="http://schemas.openxmlformats.org/officeDocument/2006/relationships/hyperlink" Target="Code_Description\Current%20account%20type%20code.xlsx" TargetMode="External"/><Relationship Id="rId5" Type="http://schemas.openxmlformats.org/officeDocument/2006/relationships/hyperlink" Target="Code_Description\Transaction%20codes%20PicLink.xlsx" TargetMode="External"/><Relationship Id="rId4" Type="http://schemas.openxmlformats.org/officeDocument/2006/relationships/hyperlink" Target="Code_Description\Current%20account%20type%20code.xls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Code_Description\Current%20account%20type%20code.xlsx" TargetMode="External"/><Relationship Id="rId3" Type="http://schemas.openxmlformats.org/officeDocument/2006/relationships/hyperlink" Target="Code_Description\Current%20account%20type%20code.xlsx" TargetMode="External"/><Relationship Id="rId7" Type="http://schemas.openxmlformats.org/officeDocument/2006/relationships/hyperlink" Target="Code_Description\Transaction%20codes%20PicLink.xlsx" TargetMode="External"/><Relationship Id="rId2" Type="http://schemas.openxmlformats.org/officeDocument/2006/relationships/hyperlink" Target="Code_Description\Current%20account%20type%20code.xlsx" TargetMode="External"/><Relationship Id="rId1" Type="http://schemas.openxmlformats.org/officeDocument/2006/relationships/hyperlink" Target="Code_Description\Transaction%20codes%20PicLink.xlsx" TargetMode="External"/><Relationship Id="rId6" Type="http://schemas.openxmlformats.org/officeDocument/2006/relationships/hyperlink" Target="Code_Description\Current%20account%20type%20code.xlsx" TargetMode="External"/><Relationship Id="rId5" Type="http://schemas.openxmlformats.org/officeDocument/2006/relationships/hyperlink" Target="..\Documentation\PicLink%20II%20Reference%20Manual.pdf" TargetMode="External"/><Relationship Id="rId10" Type="http://schemas.openxmlformats.org/officeDocument/2006/relationships/printerSettings" Target="../printerSettings/printerSettings6.bin"/><Relationship Id="rId4" Type="http://schemas.openxmlformats.org/officeDocument/2006/relationships/hyperlink" Target="..\Documentation\PicLink%20II%20Reference%20Manual.pdf" TargetMode="External"/><Relationship Id="rId9" Type="http://schemas.openxmlformats.org/officeDocument/2006/relationships/hyperlink" Target="Code_Description\Current%20account%20type%20code.xlsx"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Code_Description\Current%20account%20type%20code.xlsx" TargetMode="External"/><Relationship Id="rId7" Type="http://schemas.openxmlformats.org/officeDocument/2006/relationships/printerSettings" Target="../printerSettings/printerSettings7.bin"/><Relationship Id="rId2" Type="http://schemas.openxmlformats.org/officeDocument/2006/relationships/hyperlink" Target="Code_Description\Transaction%20codes%20PicLink.xlsx" TargetMode="External"/><Relationship Id="rId1" Type="http://schemas.openxmlformats.org/officeDocument/2006/relationships/hyperlink" Target="Code_Description\Transaction%20codes%20PicLink.xlsx" TargetMode="External"/><Relationship Id="rId6" Type="http://schemas.openxmlformats.org/officeDocument/2006/relationships/hyperlink" Target="Code_Description\Current%20account%20type%20code.xlsx" TargetMode="External"/><Relationship Id="rId5" Type="http://schemas.openxmlformats.org/officeDocument/2006/relationships/hyperlink" Target="Code_Description\Current%20account%20type%20code.xlsx" TargetMode="External"/><Relationship Id="rId4" Type="http://schemas.openxmlformats.org/officeDocument/2006/relationships/hyperlink" Target="Code_Description\Current%20account%20type%20code.xlsx"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Code_Description\Grinfin.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B24"/>
  <sheetViews>
    <sheetView workbookViewId="0">
      <pane ySplit="1" topLeftCell="A2" activePane="bottomLeft" state="frozen"/>
      <selection activeCell="A3" sqref="A3"/>
      <selection pane="bottomLeft" activeCell="A3" sqref="A3"/>
    </sheetView>
  </sheetViews>
  <sheetFormatPr defaultRowHeight="12.75"/>
  <cols>
    <col min="1" max="1" width="87.59765625" style="5" customWidth="1"/>
    <col min="2" max="2" width="51.59765625" style="2" customWidth="1"/>
    <col min="3" max="16384" width="8.796875" style="2"/>
  </cols>
  <sheetData>
    <row r="1" spans="1:2" ht="15.95" customHeight="1">
      <c r="A1" s="1" t="s">
        <v>0</v>
      </c>
    </row>
    <row r="2" spans="1:2" ht="25.5">
      <c r="A2" s="3" t="s">
        <v>1</v>
      </c>
    </row>
    <row r="3" spans="1:2" ht="25.5">
      <c r="A3" s="4" t="s">
        <v>2</v>
      </c>
    </row>
    <row r="4" spans="1:2" ht="25.5">
      <c r="A4" s="4" t="s">
        <v>3</v>
      </c>
    </row>
    <row r="5" spans="1:2" ht="214.5" customHeight="1">
      <c r="A5" s="5" t="s">
        <v>4</v>
      </c>
    </row>
    <row r="6" spans="1:2" ht="112.5" customHeight="1">
      <c r="A6" s="5" t="s">
        <v>5</v>
      </c>
    </row>
    <row r="7" spans="1:2" ht="108" customHeight="1">
      <c r="A7" s="5" t="s">
        <v>6</v>
      </c>
    </row>
    <row r="8" spans="1:2" ht="15.95" customHeight="1"/>
    <row r="9" spans="1:2" ht="204" customHeight="1">
      <c r="A9" s="5" t="s">
        <v>7</v>
      </c>
    </row>
    <row r="10" spans="1:2" ht="70.5" customHeight="1">
      <c r="A10" s="4" t="s">
        <v>8</v>
      </c>
    </row>
    <row r="11" spans="1:2" ht="25.5">
      <c r="A11" s="4" t="s">
        <v>9</v>
      </c>
      <c r="B11" s="6" t="s">
        <v>10</v>
      </c>
    </row>
    <row r="12" spans="1:2" ht="15.95" customHeight="1"/>
    <row r="13" spans="1:2" ht="15.95" customHeight="1"/>
    <row r="14" spans="1:2" ht="15.95" customHeight="1"/>
    <row r="15" spans="1:2" ht="15.95" customHeight="1"/>
    <row r="16" spans="1:2" ht="15.95" customHeight="1"/>
    <row r="17" ht="15.95" customHeight="1"/>
    <row r="18" ht="15.95" customHeight="1"/>
    <row r="19" ht="15.95" customHeight="1"/>
    <row r="20" ht="15.95" customHeight="1"/>
    <row r="21" ht="15.95" customHeight="1"/>
    <row r="22" ht="15.95" customHeight="1"/>
    <row r="23" ht="15.95" customHeight="1"/>
    <row r="24" ht="15.95" customHeight="1"/>
  </sheetData>
  <hyperlinks>
    <hyperlink ref="A2" r:id="rId1" xr:uid="{00000000-0004-0000-0000-000000000000}"/>
  </hyperlinks>
  <pageMargins left="0.7" right="0.7" top="0.75" bottom="0.75" header="0.3" footer="0.3"/>
  <pageSetup paperSize="9" orientation="portrait" verticalDpi="0"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filterMode="1">
    <tabColor rgb="FFC00000"/>
  </sheetPr>
  <dimension ref="A1:L59"/>
  <sheetViews>
    <sheetView workbookViewId="0">
      <pane xSplit="10" ySplit="1" topLeftCell="K2" activePane="bottomRight" state="frozen"/>
      <selection pane="topRight" activeCell="K1" sqref="K1"/>
      <selection pane="bottomLeft" activeCell="A2" sqref="A2"/>
      <selection pane="bottomRight" activeCell="K2" sqref="K2"/>
    </sheetView>
  </sheetViews>
  <sheetFormatPr defaultRowHeight="15.95" customHeight="1"/>
  <cols>
    <col min="1" max="1" width="4.3984375" style="88" bestFit="1" customWidth="1"/>
    <col min="2" max="2" width="2.19921875" style="89" customWidth="1"/>
    <col min="3" max="3" width="16.5" style="88" bestFit="1" customWidth="1"/>
    <col min="4" max="4" width="40.09765625" style="88" customWidth="1"/>
    <col min="5" max="5" width="26.3984375" style="88" customWidth="1"/>
    <col min="6" max="6" width="6.796875" style="88" customWidth="1"/>
    <col min="7" max="7" width="5.69921875" style="88" bestFit="1" customWidth="1"/>
    <col min="8" max="8" width="5.3984375" style="88" customWidth="1"/>
    <col min="9" max="10" width="13.09765625" style="145" customWidth="1"/>
    <col min="11" max="12" width="20.8984375" style="88" customWidth="1"/>
    <col min="13" max="16384" width="8.796875" style="2"/>
  </cols>
  <sheetData>
    <row r="1" spans="1:12" ht="60.75" customHeight="1" thickTop="1">
      <c r="A1" s="15" t="s">
        <v>134</v>
      </c>
      <c r="B1" s="16" t="s">
        <v>135</v>
      </c>
      <c r="C1" s="15" t="s">
        <v>136</v>
      </c>
      <c r="D1" s="15" t="s">
        <v>137</v>
      </c>
      <c r="E1" s="91" t="s">
        <v>953</v>
      </c>
      <c r="F1" s="91" t="s">
        <v>139</v>
      </c>
      <c r="G1" s="20" t="s">
        <v>140</v>
      </c>
      <c r="H1" s="22" t="s">
        <v>141</v>
      </c>
      <c r="I1" s="23"/>
      <c r="J1" s="255" t="s">
        <v>5658</v>
      </c>
      <c r="K1" s="94" t="s">
        <v>1870</v>
      </c>
      <c r="L1" s="94" t="s">
        <v>147</v>
      </c>
    </row>
    <row r="2" spans="1:12" s="36" customFormat="1" ht="67.5">
      <c r="A2" s="26">
        <v>1</v>
      </c>
      <c r="B2" s="27">
        <v>1</v>
      </c>
      <c r="C2" s="26" t="s">
        <v>1871</v>
      </c>
      <c r="D2" s="26" t="s">
        <v>1872</v>
      </c>
      <c r="E2" s="26"/>
      <c r="F2" s="35" t="s">
        <v>153</v>
      </c>
      <c r="G2" s="31">
        <v>1</v>
      </c>
      <c r="H2" s="32">
        <v>6</v>
      </c>
      <c r="I2" s="142" t="str">
        <f>MID($I$1,G2,H2)</f>
        <v/>
      </c>
      <c r="J2" s="285">
        <f>_xlfn.NUMBERVALUE(I2)</f>
        <v>0</v>
      </c>
      <c r="K2" s="114" t="s">
        <v>1873</v>
      </c>
      <c r="L2" s="114"/>
    </row>
    <row r="3" spans="1:12" s="36" customFormat="1" ht="36.75" customHeight="1">
      <c r="A3" s="26">
        <f>IF(B3=1,TRUNC(A2)+1,A2+0.1)</f>
        <v>2</v>
      </c>
      <c r="B3" s="27">
        <v>1</v>
      </c>
      <c r="C3" s="26" t="s">
        <v>1874</v>
      </c>
      <c r="D3" s="26" t="s">
        <v>1875</v>
      </c>
      <c r="E3" s="26" t="s">
        <v>1876</v>
      </c>
      <c r="F3" s="35" t="s">
        <v>182</v>
      </c>
      <c r="G3" s="31">
        <v>7</v>
      </c>
      <c r="H3" s="32">
        <v>1</v>
      </c>
      <c r="I3" s="142" t="str">
        <f t="shared" ref="I3:I58" si="0">MID($I$1,G3,H3)</f>
        <v/>
      </c>
      <c r="J3" s="142" t="str">
        <f t="shared" ref="J3:J58" si="1">I3</f>
        <v/>
      </c>
      <c r="K3" s="114"/>
      <c r="L3" s="114"/>
    </row>
    <row r="4" spans="1:12" s="36" customFormat="1" ht="24.95" customHeight="1">
      <c r="A4" s="26">
        <f t="shared" ref="A4:A58" si="2">IF(B4=1,TRUNC(A3)+1,A3+0.1)</f>
        <v>3</v>
      </c>
      <c r="B4" s="27">
        <v>1</v>
      </c>
      <c r="C4" s="26" t="s">
        <v>1877</v>
      </c>
      <c r="D4" s="26" t="s">
        <v>1878</v>
      </c>
      <c r="E4" s="26" t="s">
        <v>1879</v>
      </c>
      <c r="F4" s="35" t="s">
        <v>161</v>
      </c>
      <c r="G4" s="31">
        <v>8</v>
      </c>
      <c r="H4" s="32">
        <v>4</v>
      </c>
      <c r="I4" s="142" t="str">
        <f t="shared" si="0"/>
        <v/>
      </c>
      <c r="J4" s="142" t="str">
        <f t="shared" si="1"/>
        <v/>
      </c>
      <c r="K4" s="114" t="s">
        <v>1880</v>
      </c>
      <c r="L4" s="114"/>
    </row>
    <row r="5" spans="1:12" s="36" customFormat="1" ht="12.75">
      <c r="A5" s="26">
        <f t="shared" si="2"/>
        <v>4</v>
      </c>
      <c r="B5" s="27">
        <v>1</v>
      </c>
      <c r="C5" s="26" t="s">
        <v>1881</v>
      </c>
      <c r="D5" s="26" t="s">
        <v>1882</v>
      </c>
      <c r="E5" s="26"/>
      <c r="F5" s="35" t="s">
        <v>282</v>
      </c>
      <c r="G5" s="31">
        <v>12</v>
      </c>
      <c r="H5" s="32">
        <v>3</v>
      </c>
      <c r="I5" s="142" t="str">
        <f t="shared" si="0"/>
        <v/>
      </c>
      <c r="J5" s="142" t="str">
        <f t="shared" si="1"/>
        <v/>
      </c>
      <c r="K5" s="114"/>
      <c r="L5" s="114"/>
    </row>
    <row r="6" spans="1:12" s="36" customFormat="1" ht="12.75">
      <c r="A6" s="26">
        <f t="shared" si="2"/>
        <v>5</v>
      </c>
      <c r="B6" s="27">
        <v>1</v>
      </c>
      <c r="C6" s="26" t="s">
        <v>1883</v>
      </c>
      <c r="D6" s="26" t="s">
        <v>1884</v>
      </c>
      <c r="E6" s="26"/>
      <c r="F6" s="35" t="s">
        <v>342</v>
      </c>
      <c r="G6" s="31">
        <v>15</v>
      </c>
      <c r="H6" s="32">
        <v>8</v>
      </c>
      <c r="I6" s="142" t="str">
        <f t="shared" si="0"/>
        <v/>
      </c>
      <c r="J6" s="285" t="str">
        <f>IF(AND(I6&lt;&gt;"",I6&lt;&gt;"00000000"),DATE(LEFT(I6,4),MID(I6,5,2),RIGHT(I6,2)),"")</f>
        <v/>
      </c>
      <c r="K6" s="114" t="s">
        <v>1885</v>
      </c>
      <c r="L6" s="114"/>
    </row>
    <row r="7" spans="1:12" s="36" customFormat="1" ht="12.75">
      <c r="A7" s="26">
        <f t="shared" si="2"/>
        <v>6</v>
      </c>
      <c r="B7" s="27">
        <v>1</v>
      </c>
      <c r="C7" s="26" t="s">
        <v>1886</v>
      </c>
      <c r="D7" s="26" t="s">
        <v>745</v>
      </c>
      <c r="E7" s="26"/>
      <c r="F7" s="35" t="s">
        <v>342</v>
      </c>
      <c r="G7" s="31">
        <v>23</v>
      </c>
      <c r="H7" s="32">
        <v>8</v>
      </c>
      <c r="I7" s="142" t="str">
        <f t="shared" si="0"/>
        <v/>
      </c>
      <c r="J7" s="285" t="str">
        <f>IF(AND(I7&lt;&gt;"",I7&lt;&gt;"00000000"),DATE(LEFT(I7,4),MID(I7,5,2),RIGHT(I7,2)),"")</f>
        <v/>
      </c>
      <c r="K7" s="114"/>
      <c r="L7" s="114"/>
    </row>
    <row r="8" spans="1:12" s="36" customFormat="1" ht="12.75">
      <c r="A8" s="26">
        <f t="shared" si="2"/>
        <v>7</v>
      </c>
      <c r="B8" s="27">
        <v>1</v>
      </c>
      <c r="C8" s="26" t="s">
        <v>1887</v>
      </c>
      <c r="D8" s="26" t="s">
        <v>1888</v>
      </c>
      <c r="E8" s="26"/>
      <c r="F8" s="35" t="s">
        <v>282</v>
      </c>
      <c r="G8" s="31">
        <v>31</v>
      </c>
      <c r="H8" s="32">
        <v>3</v>
      </c>
      <c r="I8" s="142" t="str">
        <f t="shared" si="0"/>
        <v/>
      </c>
      <c r="J8" s="142" t="str">
        <f t="shared" si="1"/>
        <v/>
      </c>
      <c r="K8" s="114" t="s">
        <v>1889</v>
      </c>
      <c r="L8" s="114"/>
    </row>
    <row r="9" spans="1:12" s="36" customFormat="1" ht="12.75">
      <c r="A9" s="26">
        <f t="shared" si="2"/>
        <v>8</v>
      </c>
      <c r="B9" s="27">
        <v>1</v>
      </c>
      <c r="C9" s="26" t="s">
        <v>1890</v>
      </c>
      <c r="D9" s="26" t="s">
        <v>1891</v>
      </c>
      <c r="E9" s="26"/>
      <c r="F9" s="35" t="s">
        <v>215</v>
      </c>
      <c r="G9" s="31">
        <v>34</v>
      </c>
      <c r="H9" s="32">
        <v>9</v>
      </c>
      <c r="I9" s="142" t="str">
        <f t="shared" si="0"/>
        <v/>
      </c>
      <c r="J9" s="283">
        <f>IF(J10="-",_xlfn.NUMBERVALUE(I9)/100000*-1,_xlfn.NUMBERVALUE(I9)/100000)</f>
        <v>0</v>
      </c>
      <c r="K9" s="114"/>
      <c r="L9" s="114"/>
    </row>
    <row r="10" spans="1:12" s="36" customFormat="1" ht="33.75">
      <c r="A10" s="26">
        <f t="shared" si="2"/>
        <v>9</v>
      </c>
      <c r="B10" s="27">
        <v>1</v>
      </c>
      <c r="C10" s="26" t="s">
        <v>1892</v>
      </c>
      <c r="D10" s="26" t="s">
        <v>1893</v>
      </c>
      <c r="E10" s="26" t="s">
        <v>208</v>
      </c>
      <c r="F10" s="35" t="s">
        <v>182</v>
      </c>
      <c r="G10" s="31">
        <v>43</v>
      </c>
      <c r="H10" s="32">
        <v>1</v>
      </c>
      <c r="I10" s="142" t="str">
        <f t="shared" si="0"/>
        <v/>
      </c>
      <c r="J10" s="142" t="str">
        <f t="shared" si="1"/>
        <v/>
      </c>
      <c r="K10" s="114"/>
      <c r="L10" s="114"/>
    </row>
    <row r="11" spans="1:12" s="36" customFormat="1" ht="33.75">
      <c r="A11" s="26">
        <f t="shared" si="2"/>
        <v>10</v>
      </c>
      <c r="B11" s="27">
        <v>1</v>
      </c>
      <c r="C11" s="26" t="s">
        <v>1894</v>
      </c>
      <c r="D11" s="26" t="s">
        <v>1895</v>
      </c>
      <c r="E11" s="26" t="s">
        <v>432</v>
      </c>
      <c r="F11" s="35" t="s">
        <v>182</v>
      </c>
      <c r="G11" s="31">
        <v>44</v>
      </c>
      <c r="H11" s="32">
        <v>1</v>
      </c>
      <c r="I11" s="142" t="str">
        <f t="shared" si="0"/>
        <v/>
      </c>
      <c r="J11" s="142" t="str">
        <f t="shared" si="1"/>
        <v/>
      </c>
      <c r="K11" s="114"/>
      <c r="L11" s="114"/>
    </row>
    <row r="12" spans="1:12" s="36" customFormat="1" ht="12.75">
      <c r="A12" s="26">
        <f t="shared" si="2"/>
        <v>11</v>
      </c>
      <c r="B12" s="27">
        <v>1</v>
      </c>
      <c r="C12" s="26" t="s">
        <v>1896</v>
      </c>
      <c r="D12" s="26" t="s">
        <v>1897</v>
      </c>
      <c r="E12" s="26"/>
      <c r="F12" s="35" t="s">
        <v>182</v>
      </c>
      <c r="G12" s="31">
        <v>45</v>
      </c>
      <c r="H12" s="32">
        <v>1</v>
      </c>
      <c r="I12" s="142" t="str">
        <f t="shared" si="0"/>
        <v/>
      </c>
      <c r="J12" s="142" t="str">
        <f t="shared" si="1"/>
        <v/>
      </c>
      <c r="K12" s="114"/>
      <c r="L12" s="114"/>
    </row>
    <row r="13" spans="1:12" s="36" customFormat="1" ht="56.25" hidden="1">
      <c r="A13" s="40">
        <f t="shared" si="2"/>
        <v>12</v>
      </c>
      <c r="B13" s="41">
        <v>1</v>
      </c>
      <c r="C13" s="40" t="s">
        <v>1898</v>
      </c>
      <c r="D13" s="40" t="s">
        <v>1899</v>
      </c>
      <c r="E13" s="40" t="s">
        <v>1900</v>
      </c>
      <c r="F13" s="40" t="s">
        <v>965</v>
      </c>
      <c r="G13" s="43">
        <v>46</v>
      </c>
      <c r="H13" s="44">
        <v>1</v>
      </c>
      <c r="I13" s="143" t="str">
        <f t="shared" si="0"/>
        <v/>
      </c>
      <c r="J13" s="286">
        <f>_xlfn.NUMBERVALUE(I13)</f>
        <v>0</v>
      </c>
      <c r="K13" s="113"/>
      <c r="L13" s="113" t="s">
        <v>10</v>
      </c>
    </row>
    <row r="14" spans="1:12" s="36" customFormat="1" ht="12.75">
      <c r="A14" s="26">
        <f t="shared" si="2"/>
        <v>13</v>
      </c>
      <c r="B14" s="27">
        <v>1</v>
      </c>
      <c r="C14" s="26" t="s">
        <v>1901</v>
      </c>
      <c r="D14" s="26" t="s">
        <v>705</v>
      </c>
      <c r="E14" s="26"/>
      <c r="F14" s="35" t="s">
        <v>282</v>
      </c>
      <c r="G14" s="31">
        <v>47</v>
      </c>
      <c r="H14" s="32">
        <v>3</v>
      </c>
      <c r="I14" s="142" t="str">
        <f t="shared" si="0"/>
        <v/>
      </c>
      <c r="J14" s="142" t="str">
        <f t="shared" si="1"/>
        <v/>
      </c>
      <c r="K14" s="114"/>
      <c r="L14" s="114"/>
    </row>
    <row r="15" spans="1:12" s="36" customFormat="1" ht="12.75">
      <c r="A15" s="26">
        <f t="shared" si="2"/>
        <v>14</v>
      </c>
      <c r="B15" s="27">
        <v>1</v>
      </c>
      <c r="C15" s="26" t="s">
        <v>1902</v>
      </c>
      <c r="D15" s="26" t="s">
        <v>1903</v>
      </c>
      <c r="E15" s="26"/>
      <c r="F15" s="35" t="s">
        <v>215</v>
      </c>
      <c r="G15" s="31">
        <v>50</v>
      </c>
      <c r="H15" s="32">
        <v>9</v>
      </c>
      <c r="I15" s="142" t="str">
        <f t="shared" si="0"/>
        <v/>
      </c>
      <c r="J15" s="283">
        <f>IF(J16="-",_xlfn.NUMBERVALUE(I15)/100000*-1,_xlfn.NUMBERVALUE(I15)/100000)</f>
        <v>0</v>
      </c>
      <c r="K15" s="114"/>
      <c r="L15" s="114"/>
    </row>
    <row r="16" spans="1:12" s="36" customFormat="1" ht="33.75">
      <c r="A16" s="26">
        <f t="shared" si="2"/>
        <v>15</v>
      </c>
      <c r="B16" s="27">
        <v>1</v>
      </c>
      <c r="C16" s="26" t="s">
        <v>1904</v>
      </c>
      <c r="D16" s="26" t="s">
        <v>1905</v>
      </c>
      <c r="E16" s="26" t="s">
        <v>208</v>
      </c>
      <c r="F16" s="35" t="s">
        <v>182</v>
      </c>
      <c r="G16" s="31">
        <v>59</v>
      </c>
      <c r="H16" s="32">
        <v>1</v>
      </c>
      <c r="I16" s="142" t="str">
        <f t="shared" si="0"/>
        <v/>
      </c>
      <c r="J16" s="142" t="str">
        <f t="shared" si="1"/>
        <v/>
      </c>
      <c r="K16" s="114"/>
      <c r="L16" s="114"/>
    </row>
    <row r="17" spans="1:12" s="36" customFormat="1" ht="56.25">
      <c r="A17" s="26">
        <f t="shared" si="2"/>
        <v>16</v>
      </c>
      <c r="B17" s="27">
        <v>1</v>
      </c>
      <c r="C17" s="26" t="s">
        <v>1906</v>
      </c>
      <c r="D17" s="26" t="s">
        <v>1907</v>
      </c>
      <c r="E17" s="26" t="s">
        <v>1022</v>
      </c>
      <c r="F17" s="35" t="s">
        <v>182</v>
      </c>
      <c r="G17" s="31">
        <v>60</v>
      </c>
      <c r="H17" s="32">
        <v>1</v>
      </c>
      <c r="I17" s="142" t="str">
        <f t="shared" si="0"/>
        <v/>
      </c>
      <c r="J17" s="142" t="str">
        <f t="shared" si="1"/>
        <v/>
      </c>
      <c r="K17" s="114"/>
      <c r="L17" s="114"/>
    </row>
    <row r="18" spans="1:12" s="36" customFormat="1" ht="33.75">
      <c r="A18" s="26">
        <f t="shared" si="2"/>
        <v>17</v>
      </c>
      <c r="B18" s="27">
        <v>1</v>
      </c>
      <c r="C18" s="26" t="s">
        <v>1908</v>
      </c>
      <c r="D18" s="26" t="s">
        <v>1909</v>
      </c>
      <c r="E18" s="26" t="s">
        <v>1910</v>
      </c>
      <c r="F18" s="35" t="s">
        <v>182</v>
      </c>
      <c r="G18" s="31">
        <v>61</v>
      </c>
      <c r="H18" s="32">
        <v>1</v>
      </c>
      <c r="I18" s="142" t="str">
        <f t="shared" si="0"/>
        <v/>
      </c>
      <c r="J18" s="142" t="str">
        <f t="shared" si="1"/>
        <v/>
      </c>
      <c r="K18" s="114"/>
      <c r="L18" s="114"/>
    </row>
    <row r="19" spans="1:12" s="36" customFormat="1" ht="12.75">
      <c r="A19" s="26">
        <f t="shared" si="2"/>
        <v>18</v>
      </c>
      <c r="B19" s="27">
        <v>1</v>
      </c>
      <c r="C19" s="26" t="s">
        <v>1911</v>
      </c>
      <c r="D19" s="26" t="s">
        <v>1912</v>
      </c>
      <c r="E19" s="26"/>
      <c r="F19" s="35" t="s">
        <v>156</v>
      </c>
      <c r="G19" s="31">
        <v>62</v>
      </c>
      <c r="H19" s="32">
        <v>2</v>
      </c>
      <c r="I19" s="142" t="str">
        <f t="shared" si="0"/>
        <v/>
      </c>
      <c r="J19" s="142" t="str">
        <f t="shared" si="1"/>
        <v/>
      </c>
      <c r="K19" s="114"/>
      <c r="L19" s="114"/>
    </row>
    <row r="20" spans="1:12" s="36" customFormat="1" ht="56.25">
      <c r="A20" s="26">
        <f t="shared" si="2"/>
        <v>19</v>
      </c>
      <c r="B20" s="27">
        <v>1</v>
      </c>
      <c r="C20" s="26" t="s">
        <v>1913</v>
      </c>
      <c r="D20" s="26" t="s">
        <v>1914</v>
      </c>
      <c r="E20" s="26" t="s">
        <v>1915</v>
      </c>
      <c r="F20" s="35" t="s">
        <v>182</v>
      </c>
      <c r="G20" s="31">
        <v>64</v>
      </c>
      <c r="H20" s="32">
        <v>1</v>
      </c>
      <c r="I20" s="142" t="str">
        <f t="shared" si="0"/>
        <v/>
      </c>
      <c r="J20" s="142" t="str">
        <f t="shared" si="1"/>
        <v/>
      </c>
      <c r="K20" s="114"/>
      <c r="L20" s="114"/>
    </row>
    <row r="21" spans="1:12" s="36" customFormat="1" ht="45" hidden="1">
      <c r="A21" s="40">
        <f t="shared" si="2"/>
        <v>20</v>
      </c>
      <c r="B21" s="41">
        <v>1</v>
      </c>
      <c r="C21" s="40" t="s">
        <v>1916</v>
      </c>
      <c r="D21" s="40" t="s">
        <v>1917</v>
      </c>
      <c r="E21" s="40" t="s">
        <v>1918</v>
      </c>
      <c r="F21" s="40" t="s">
        <v>182</v>
      </c>
      <c r="G21" s="43">
        <v>65</v>
      </c>
      <c r="H21" s="44">
        <v>1</v>
      </c>
      <c r="I21" s="143" t="str">
        <f t="shared" si="0"/>
        <v/>
      </c>
      <c r="J21" s="143" t="str">
        <f t="shared" si="1"/>
        <v/>
      </c>
      <c r="K21" s="113"/>
      <c r="L21" s="113" t="s">
        <v>10</v>
      </c>
    </row>
    <row r="22" spans="1:12" s="36" customFormat="1" ht="56.25">
      <c r="A22" s="26">
        <f t="shared" si="2"/>
        <v>21</v>
      </c>
      <c r="B22" s="27">
        <v>1</v>
      </c>
      <c r="C22" s="26" t="s">
        <v>1919</v>
      </c>
      <c r="D22" s="26" t="s">
        <v>1920</v>
      </c>
      <c r="E22" s="26" t="s">
        <v>1921</v>
      </c>
      <c r="F22" s="35" t="s">
        <v>182</v>
      </c>
      <c r="G22" s="31">
        <v>66</v>
      </c>
      <c r="H22" s="32">
        <v>1</v>
      </c>
      <c r="I22" s="142" t="str">
        <f t="shared" si="0"/>
        <v/>
      </c>
      <c r="J22" s="142" t="str">
        <f t="shared" si="1"/>
        <v/>
      </c>
      <c r="K22" s="114"/>
      <c r="L22" s="114"/>
    </row>
    <row r="23" spans="1:12" s="36" customFormat="1" ht="67.5">
      <c r="A23" s="26">
        <f t="shared" si="2"/>
        <v>22</v>
      </c>
      <c r="B23" s="27">
        <v>1</v>
      </c>
      <c r="C23" s="26" t="s">
        <v>1922</v>
      </c>
      <c r="D23" s="26" t="s">
        <v>1923</v>
      </c>
      <c r="E23" s="26" t="s">
        <v>1924</v>
      </c>
      <c r="F23" s="35" t="s">
        <v>182</v>
      </c>
      <c r="G23" s="31">
        <v>67</v>
      </c>
      <c r="H23" s="32">
        <v>1</v>
      </c>
      <c r="I23" s="142" t="str">
        <f t="shared" si="0"/>
        <v/>
      </c>
      <c r="J23" s="142" t="str">
        <f t="shared" si="1"/>
        <v/>
      </c>
      <c r="K23" s="114"/>
      <c r="L23" s="114"/>
    </row>
    <row r="24" spans="1:12" s="36" customFormat="1" ht="33.75" hidden="1">
      <c r="A24" s="40">
        <f t="shared" si="2"/>
        <v>23</v>
      </c>
      <c r="B24" s="41">
        <v>1</v>
      </c>
      <c r="C24" s="40" t="s">
        <v>1925</v>
      </c>
      <c r="D24" s="40" t="s">
        <v>250</v>
      </c>
      <c r="E24" s="40" t="s">
        <v>251</v>
      </c>
      <c r="F24" s="40" t="s">
        <v>156</v>
      </c>
      <c r="G24" s="43">
        <v>68</v>
      </c>
      <c r="H24" s="44">
        <v>2</v>
      </c>
      <c r="I24" s="143" t="str">
        <f t="shared" si="0"/>
        <v/>
      </c>
      <c r="J24" s="143" t="str">
        <f t="shared" si="1"/>
        <v/>
      </c>
      <c r="K24" s="113"/>
      <c r="L24" s="113" t="s">
        <v>10</v>
      </c>
    </row>
    <row r="25" spans="1:12" s="36" customFormat="1" ht="12.75">
      <c r="A25" s="26">
        <f t="shared" si="2"/>
        <v>24</v>
      </c>
      <c r="B25" s="27">
        <v>1</v>
      </c>
      <c r="C25" s="26" t="s">
        <v>1926</v>
      </c>
      <c r="D25" s="26" t="s">
        <v>1927</v>
      </c>
      <c r="E25" s="26"/>
      <c r="F25" s="35" t="s">
        <v>153</v>
      </c>
      <c r="G25" s="31">
        <v>70</v>
      </c>
      <c r="H25" s="32">
        <v>6</v>
      </c>
      <c r="I25" s="142" t="str">
        <f t="shared" si="0"/>
        <v/>
      </c>
      <c r="J25" s="285">
        <f>_xlfn.NUMBERVALUE(I25)</f>
        <v>0</v>
      </c>
      <c r="K25" s="114"/>
      <c r="L25" s="114"/>
    </row>
    <row r="26" spans="1:12" s="36" customFormat="1" ht="67.5">
      <c r="A26" s="26">
        <f t="shared" si="2"/>
        <v>25</v>
      </c>
      <c r="B26" s="27">
        <v>1</v>
      </c>
      <c r="C26" s="26" t="s">
        <v>1928</v>
      </c>
      <c r="D26" s="26" t="s">
        <v>1929</v>
      </c>
      <c r="E26" s="26" t="s">
        <v>1930</v>
      </c>
      <c r="F26" s="35" t="s">
        <v>182</v>
      </c>
      <c r="G26" s="31">
        <v>76</v>
      </c>
      <c r="H26" s="32">
        <v>1</v>
      </c>
      <c r="I26" s="142" t="str">
        <f t="shared" si="0"/>
        <v/>
      </c>
      <c r="J26" s="142" t="str">
        <f t="shared" si="1"/>
        <v/>
      </c>
      <c r="K26" s="114"/>
      <c r="L26" s="114"/>
    </row>
    <row r="27" spans="1:12" s="36" customFormat="1" ht="12.75">
      <c r="A27" s="26">
        <f t="shared" si="2"/>
        <v>26</v>
      </c>
      <c r="B27" s="27">
        <v>1</v>
      </c>
      <c r="C27" s="26" t="s">
        <v>1931</v>
      </c>
      <c r="D27" s="26" t="s">
        <v>1932</v>
      </c>
      <c r="E27" s="26"/>
      <c r="F27" s="35" t="s">
        <v>182</v>
      </c>
      <c r="G27" s="31">
        <v>77</v>
      </c>
      <c r="H27" s="32">
        <v>1</v>
      </c>
      <c r="I27" s="142" t="str">
        <f t="shared" si="0"/>
        <v/>
      </c>
      <c r="J27" s="142" t="str">
        <f t="shared" si="1"/>
        <v/>
      </c>
      <c r="K27" s="114"/>
      <c r="L27" s="114"/>
    </row>
    <row r="28" spans="1:12" s="36" customFormat="1" ht="22.5">
      <c r="A28" s="26">
        <f t="shared" si="2"/>
        <v>27</v>
      </c>
      <c r="B28" s="27">
        <v>1</v>
      </c>
      <c r="C28" s="26" t="s">
        <v>1933</v>
      </c>
      <c r="D28" s="26" t="s">
        <v>1934</v>
      </c>
      <c r="E28" s="26"/>
      <c r="F28" s="35" t="s">
        <v>182</v>
      </c>
      <c r="G28" s="31">
        <v>78</v>
      </c>
      <c r="H28" s="32">
        <v>1</v>
      </c>
      <c r="I28" s="142" t="str">
        <f t="shared" si="0"/>
        <v/>
      </c>
      <c r="J28" s="142" t="str">
        <f t="shared" si="1"/>
        <v/>
      </c>
      <c r="K28" s="114"/>
      <c r="L28" s="114"/>
    </row>
    <row r="29" spans="1:12" s="36" customFormat="1" ht="45">
      <c r="A29" s="26">
        <f t="shared" si="2"/>
        <v>28</v>
      </c>
      <c r="B29" s="27">
        <v>1</v>
      </c>
      <c r="C29" s="26" t="s">
        <v>1935</v>
      </c>
      <c r="D29" s="26" t="s">
        <v>1936</v>
      </c>
      <c r="E29" s="26" t="s">
        <v>1937</v>
      </c>
      <c r="F29" s="35" t="s">
        <v>182</v>
      </c>
      <c r="G29" s="31">
        <v>79</v>
      </c>
      <c r="H29" s="32">
        <v>1</v>
      </c>
      <c r="I29" s="142" t="str">
        <f t="shared" si="0"/>
        <v/>
      </c>
      <c r="J29" s="142" t="str">
        <f t="shared" si="1"/>
        <v/>
      </c>
      <c r="K29" s="114"/>
      <c r="L29" s="114"/>
    </row>
    <row r="30" spans="1:12" s="36" customFormat="1" ht="22.5">
      <c r="A30" s="26">
        <f t="shared" si="2"/>
        <v>29</v>
      </c>
      <c r="B30" s="27">
        <v>1</v>
      </c>
      <c r="C30" s="26" t="s">
        <v>1938</v>
      </c>
      <c r="D30" s="26" t="s">
        <v>1939</v>
      </c>
      <c r="E30" s="26" t="s">
        <v>246</v>
      </c>
      <c r="F30" s="35" t="s">
        <v>156</v>
      </c>
      <c r="G30" s="31">
        <v>80</v>
      </c>
      <c r="H30" s="32">
        <v>2</v>
      </c>
      <c r="I30" s="142" t="str">
        <f t="shared" si="0"/>
        <v/>
      </c>
      <c r="J30" s="142" t="str">
        <f t="shared" si="1"/>
        <v/>
      </c>
      <c r="K30" s="114"/>
      <c r="L30" s="114"/>
    </row>
    <row r="31" spans="1:12" s="36" customFormat="1" ht="22.5">
      <c r="A31" s="26">
        <f t="shared" si="2"/>
        <v>30</v>
      </c>
      <c r="B31" s="27">
        <v>1</v>
      </c>
      <c r="C31" s="26" t="s">
        <v>1940</v>
      </c>
      <c r="D31" s="26" t="s">
        <v>1941</v>
      </c>
      <c r="E31" s="26" t="s">
        <v>246</v>
      </c>
      <c r="F31" s="35" t="s">
        <v>156</v>
      </c>
      <c r="G31" s="31">
        <v>82</v>
      </c>
      <c r="H31" s="32">
        <v>2</v>
      </c>
      <c r="I31" s="142" t="str">
        <f t="shared" si="0"/>
        <v/>
      </c>
      <c r="J31" s="142" t="str">
        <f t="shared" si="1"/>
        <v/>
      </c>
      <c r="K31" s="114"/>
      <c r="L31" s="114"/>
    </row>
    <row r="32" spans="1:12" s="36" customFormat="1" ht="12.75">
      <c r="A32" s="26">
        <f t="shared" si="2"/>
        <v>31</v>
      </c>
      <c r="B32" s="27">
        <v>1</v>
      </c>
      <c r="C32" s="26" t="s">
        <v>1942</v>
      </c>
      <c r="D32" s="26" t="s">
        <v>1943</v>
      </c>
      <c r="E32" s="26"/>
      <c r="F32" s="35" t="s">
        <v>182</v>
      </c>
      <c r="G32" s="31">
        <v>84</v>
      </c>
      <c r="H32" s="32">
        <v>1</v>
      </c>
      <c r="I32" s="142" t="str">
        <f t="shared" si="0"/>
        <v/>
      </c>
      <c r="J32" s="142" t="str">
        <f t="shared" si="1"/>
        <v/>
      </c>
      <c r="K32" s="114"/>
      <c r="L32" s="114"/>
    </row>
    <row r="33" spans="1:12" s="36" customFormat="1" ht="24.95" customHeight="1">
      <c r="A33" s="26">
        <f t="shared" si="2"/>
        <v>32</v>
      </c>
      <c r="B33" s="27">
        <v>1</v>
      </c>
      <c r="C33" s="26" t="s">
        <v>1944</v>
      </c>
      <c r="D33" s="26" t="s">
        <v>1945</v>
      </c>
      <c r="E33" s="26" t="s">
        <v>1946</v>
      </c>
      <c r="F33" s="35" t="s">
        <v>182</v>
      </c>
      <c r="G33" s="31">
        <v>85</v>
      </c>
      <c r="H33" s="32">
        <v>1</v>
      </c>
      <c r="I33" s="142" t="str">
        <f t="shared" si="0"/>
        <v/>
      </c>
      <c r="J33" s="142" t="str">
        <f t="shared" si="1"/>
        <v/>
      </c>
      <c r="K33" s="114"/>
      <c r="L33" s="114"/>
    </row>
    <row r="34" spans="1:12" s="36" customFormat="1" ht="12.75">
      <c r="A34" s="26">
        <f t="shared" si="2"/>
        <v>33</v>
      </c>
      <c r="B34" s="27">
        <v>1</v>
      </c>
      <c r="C34" s="26" t="s">
        <v>1947</v>
      </c>
      <c r="D34" s="26" t="s">
        <v>1948</v>
      </c>
      <c r="E34" s="26"/>
      <c r="F34" s="35" t="s">
        <v>182</v>
      </c>
      <c r="G34" s="31">
        <v>87</v>
      </c>
      <c r="H34" s="32">
        <v>1</v>
      </c>
      <c r="I34" s="142" t="str">
        <f t="shared" si="0"/>
        <v/>
      </c>
      <c r="J34" s="142" t="str">
        <f t="shared" si="1"/>
        <v/>
      </c>
      <c r="K34" s="114"/>
      <c r="L34" s="114"/>
    </row>
    <row r="35" spans="1:12" s="36" customFormat="1" ht="12.75">
      <c r="A35" s="26">
        <f t="shared" si="2"/>
        <v>34</v>
      </c>
      <c r="B35" s="27">
        <v>1</v>
      </c>
      <c r="C35" s="26" t="s">
        <v>1949</v>
      </c>
      <c r="D35" s="26" t="s">
        <v>1950</v>
      </c>
      <c r="E35" s="26"/>
      <c r="F35" s="35" t="s">
        <v>182</v>
      </c>
      <c r="G35" s="31">
        <v>88</v>
      </c>
      <c r="H35" s="32">
        <v>1</v>
      </c>
      <c r="I35" s="142" t="str">
        <f t="shared" si="0"/>
        <v/>
      </c>
      <c r="J35" s="142" t="str">
        <f t="shared" si="1"/>
        <v/>
      </c>
      <c r="K35" s="114"/>
      <c r="L35" s="114"/>
    </row>
    <row r="36" spans="1:12" s="36" customFormat="1" ht="12.75">
      <c r="A36" s="26">
        <f t="shared" si="2"/>
        <v>35</v>
      </c>
      <c r="B36" s="27">
        <v>1</v>
      </c>
      <c r="C36" s="26" t="s">
        <v>1951</v>
      </c>
      <c r="D36" s="26" t="s">
        <v>1952</v>
      </c>
      <c r="E36" s="26"/>
      <c r="F36" s="35" t="s">
        <v>182</v>
      </c>
      <c r="G36" s="31">
        <v>89</v>
      </c>
      <c r="H36" s="32">
        <v>1</v>
      </c>
      <c r="I36" s="142" t="str">
        <f t="shared" si="0"/>
        <v/>
      </c>
      <c r="J36" s="142" t="str">
        <f t="shared" si="1"/>
        <v/>
      </c>
      <c r="K36" s="114"/>
      <c r="L36" s="114"/>
    </row>
    <row r="37" spans="1:12" s="36" customFormat="1" ht="12.75">
      <c r="A37" s="26">
        <f t="shared" si="2"/>
        <v>36</v>
      </c>
      <c r="B37" s="27">
        <v>1</v>
      </c>
      <c r="C37" s="26" t="s">
        <v>1953</v>
      </c>
      <c r="D37" s="26" t="s">
        <v>1954</v>
      </c>
      <c r="E37" s="26"/>
      <c r="F37" s="35" t="s">
        <v>182</v>
      </c>
      <c r="G37" s="31">
        <v>90</v>
      </c>
      <c r="H37" s="32">
        <v>1</v>
      </c>
      <c r="I37" s="142" t="str">
        <f t="shared" si="0"/>
        <v/>
      </c>
      <c r="J37" s="142" t="str">
        <f t="shared" si="1"/>
        <v/>
      </c>
      <c r="K37" s="114"/>
      <c r="L37" s="114"/>
    </row>
    <row r="38" spans="1:12" s="36" customFormat="1" ht="33.75">
      <c r="A38" s="26">
        <f t="shared" si="2"/>
        <v>37</v>
      </c>
      <c r="B38" s="27">
        <v>1</v>
      </c>
      <c r="C38" s="26" t="s">
        <v>1955</v>
      </c>
      <c r="D38" s="26" t="s">
        <v>1956</v>
      </c>
      <c r="E38" s="26" t="s">
        <v>1957</v>
      </c>
      <c r="F38" s="35" t="s">
        <v>182</v>
      </c>
      <c r="G38" s="31">
        <v>91</v>
      </c>
      <c r="H38" s="32">
        <v>1</v>
      </c>
      <c r="I38" s="142" t="str">
        <f t="shared" si="0"/>
        <v/>
      </c>
      <c r="J38" s="142" t="str">
        <f t="shared" si="1"/>
        <v/>
      </c>
      <c r="K38" s="114"/>
      <c r="L38" s="114"/>
    </row>
    <row r="39" spans="1:12" s="36" customFormat="1" ht="67.5">
      <c r="A39" s="26">
        <f t="shared" si="2"/>
        <v>38</v>
      </c>
      <c r="B39" s="27">
        <v>1</v>
      </c>
      <c r="C39" s="26" t="s">
        <v>1958</v>
      </c>
      <c r="D39" s="26" t="s">
        <v>1959</v>
      </c>
      <c r="E39" s="26" t="s">
        <v>1960</v>
      </c>
      <c r="F39" s="35" t="s">
        <v>182</v>
      </c>
      <c r="G39" s="31">
        <v>92</v>
      </c>
      <c r="H39" s="32">
        <v>1</v>
      </c>
      <c r="I39" s="142" t="str">
        <f t="shared" si="0"/>
        <v/>
      </c>
      <c r="J39" s="142" t="str">
        <f t="shared" si="1"/>
        <v/>
      </c>
      <c r="K39" s="114"/>
      <c r="L39" s="114"/>
    </row>
    <row r="40" spans="1:12" s="36" customFormat="1" ht="90" hidden="1">
      <c r="A40" s="40">
        <f t="shared" si="2"/>
        <v>39</v>
      </c>
      <c r="B40" s="41">
        <v>1</v>
      </c>
      <c r="C40" s="40" t="s">
        <v>1961</v>
      </c>
      <c r="D40" s="40" t="s">
        <v>1962</v>
      </c>
      <c r="E40" s="40" t="s">
        <v>1963</v>
      </c>
      <c r="F40" s="40" t="s">
        <v>254</v>
      </c>
      <c r="G40" s="43">
        <v>93</v>
      </c>
      <c r="H40" s="44">
        <v>6</v>
      </c>
      <c r="I40" s="143" t="str">
        <f t="shared" si="0"/>
        <v/>
      </c>
      <c r="J40" s="143" t="str">
        <f t="shared" si="1"/>
        <v/>
      </c>
      <c r="K40" s="113"/>
      <c r="L40" s="113" t="s">
        <v>10</v>
      </c>
    </row>
    <row r="41" spans="1:12" s="36" customFormat="1" ht="67.5">
      <c r="A41" s="26">
        <f t="shared" si="2"/>
        <v>40</v>
      </c>
      <c r="B41" s="27">
        <v>1</v>
      </c>
      <c r="C41" s="26" t="s">
        <v>1964</v>
      </c>
      <c r="D41" s="26" t="s">
        <v>1965</v>
      </c>
      <c r="E41" s="26" t="s">
        <v>1966</v>
      </c>
      <c r="F41" s="35" t="s">
        <v>182</v>
      </c>
      <c r="G41" s="31">
        <v>99</v>
      </c>
      <c r="H41" s="32">
        <v>1</v>
      </c>
      <c r="I41" s="142" t="str">
        <f t="shared" si="0"/>
        <v/>
      </c>
      <c r="J41" s="142" t="str">
        <f t="shared" si="1"/>
        <v/>
      </c>
      <c r="K41" s="114"/>
      <c r="L41" s="114"/>
    </row>
    <row r="42" spans="1:12" s="36" customFormat="1" ht="67.5">
      <c r="A42" s="26">
        <f t="shared" si="2"/>
        <v>41</v>
      </c>
      <c r="B42" s="27">
        <v>1</v>
      </c>
      <c r="C42" s="26" t="s">
        <v>1967</v>
      </c>
      <c r="D42" s="26" t="s">
        <v>1968</v>
      </c>
      <c r="E42" s="26" t="s">
        <v>1969</v>
      </c>
      <c r="F42" s="35" t="s">
        <v>182</v>
      </c>
      <c r="G42" s="31">
        <v>100</v>
      </c>
      <c r="H42" s="32">
        <v>1</v>
      </c>
      <c r="I42" s="142" t="str">
        <f t="shared" si="0"/>
        <v/>
      </c>
      <c r="J42" s="142" t="str">
        <f t="shared" si="1"/>
        <v/>
      </c>
      <c r="K42" s="114"/>
      <c r="L42" s="114"/>
    </row>
    <row r="43" spans="1:12" s="36" customFormat="1" ht="12.75">
      <c r="A43" s="26">
        <f t="shared" si="2"/>
        <v>42</v>
      </c>
      <c r="B43" s="27">
        <v>1</v>
      </c>
      <c r="C43" s="26" t="s">
        <v>1970</v>
      </c>
      <c r="D43" s="26" t="s">
        <v>1971</v>
      </c>
      <c r="E43" s="26"/>
      <c r="F43" s="35" t="s">
        <v>215</v>
      </c>
      <c r="G43" s="31">
        <v>101</v>
      </c>
      <c r="H43" s="32">
        <v>9</v>
      </c>
      <c r="I43" s="142" t="str">
        <f t="shared" si="0"/>
        <v/>
      </c>
      <c r="J43" s="283">
        <f>IF(J44="-",_xlfn.NUMBERVALUE(I43)/100000*-1,_xlfn.NUMBERVALUE(I43)/100000)</f>
        <v>0</v>
      </c>
      <c r="K43" s="114"/>
      <c r="L43" s="114"/>
    </row>
    <row r="44" spans="1:12" s="36" customFormat="1" ht="23.25" customHeight="1">
      <c r="A44" s="26">
        <f t="shared" si="2"/>
        <v>43</v>
      </c>
      <c r="B44" s="27">
        <v>1</v>
      </c>
      <c r="C44" s="26" t="s">
        <v>1972</v>
      </c>
      <c r="D44" s="26" t="s">
        <v>1973</v>
      </c>
      <c r="E44" s="26" t="s">
        <v>208</v>
      </c>
      <c r="F44" s="35" t="s">
        <v>182</v>
      </c>
      <c r="G44" s="31">
        <v>110</v>
      </c>
      <c r="H44" s="32">
        <v>1</v>
      </c>
      <c r="I44" s="142" t="str">
        <f t="shared" si="0"/>
        <v/>
      </c>
      <c r="J44" s="142" t="str">
        <f t="shared" si="1"/>
        <v/>
      </c>
      <c r="K44" s="114"/>
      <c r="L44" s="114"/>
    </row>
    <row r="45" spans="1:12" s="36" customFormat="1" ht="67.5">
      <c r="A45" s="26">
        <f t="shared" si="2"/>
        <v>44</v>
      </c>
      <c r="B45" s="27">
        <v>1</v>
      </c>
      <c r="C45" s="26" t="s">
        <v>1974</v>
      </c>
      <c r="D45" s="26" t="s">
        <v>1975</v>
      </c>
      <c r="E45" s="26" t="s">
        <v>720</v>
      </c>
      <c r="F45" s="35" t="s">
        <v>182</v>
      </c>
      <c r="G45" s="31">
        <v>111</v>
      </c>
      <c r="H45" s="32">
        <v>1</v>
      </c>
      <c r="I45" s="142" t="str">
        <f t="shared" si="0"/>
        <v/>
      </c>
      <c r="J45" s="142" t="str">
        <f t="shared" si="1"/>
        <v/>
      </c>
      <c r="K45" s="114"/>
      <c r="L45" s="114"/>
    </row>
    <row r="46" spans="1:12" s="36" customFormat="1" ht="22.5" hidden="1">
      <c r="A46" s="40">
        <f t="shared" si="2"/>
        <v>45</v>
      </c>
      <c r="B46" s="41">
        <v>1</v>
      </c>
      <c r="C46" s="40" t="s">
        <v>1976</v>
      </c>
      <c r="D46" s="40" t="s">
        <v>1977</v>
      </c>
      <c r="E46" s="40"/>
      <c r="F46" s="40" t="s">
        <v>215</v>
      </c>
      <c r="G46" s="43">
        <v>112</v>
      </c>
      <c r="H46" s="44">
        <v>9</v>
      </c>
      <c r="I46" s="143" t="str">
        <f t="shared" si="0"/>
        <v/>
      </c>
      <c r="J46" s="284">
        <f>IF(J47="-",_xlfn.NUMBERVALUE(I46)/100000*-1,_xlfn.NUMBERVALUE(I46)/100000)</f>
        <v>0</v>
      </c>
      <c r="K46" s="113"/>
      <c r="L46" s="113" t="s">
        <v>10</v>
      </c>
    </row>
    <row r="47" spans="1:12" s="36" customFormat="1" ht="23.25" hidden="1" customHeight="1">
      <c r="A47" s="40">
        <f t="shared" si="2"/>
        <v>46</v>
      </c>
      <c r="B47" s="41">
        <v>1</v>
      </c>
      <c r="C47" s="40" t="s">
        <v>1978</v>
      </c>
      <c r="D47" s="40" t="s">
        <v>1979</v>
      </c>
      <c r="E47" s="40" t="s">
        <v>208</v>
      </c>
      <c r="F47" s="40" t="s">
        <v>182</v>
      </c>
      <c r="G47" s="43">
        <v>121</v>
      </c>
      <c r="H47" s="44">
        <v>1</v>
      </c>
      <c r="I47" s="143" t="str">
        <f t="shared" si="0"/>
        <v/>
      </c>
      <c r="J47" s="143" t="str">
        <f t="shared" si="1"/>
        <v/>
      </c>
      <c r="K47" s="113"/>
      <c r="L47" s="113" t="s">
        <v>10</v>
      </c>
    </row>
    <row r="48" spans="1:12" s="36" customFormat="1" ht="56.25" hidden="1">
      <c r="A48" s="40">
        <f t="shared" si="2"/>
        <v>47</v>
      </c>
      <c r="B48" s="41">
        <v>1</v>
      </c>
      <c r="C48" s="40" t="s">
        <v>1980</v>
      </c>
      <c r="D48" s="40" t="s">
        <v>1981</v>
      </c>
      <c r="E48" s="40" t="s">
        <v>1022</v>
      </c>
      <c r="F48" s="40" t="s">
        <v>182</v>
      </c>
      <c r="G48" s="43">
        <v>122</v>
      </c>
      <c r="H48" s="44">
        <v>1</v>
      </c>
      <c r="I48" s="143" t="str">
        <f t="shared" si="0"/>
        <v/>
      </c>
      <c r="J48" s="143" t="str">
        <f t="shared" si="1"/>
        <v/>
      </c>
      <c r="K48" s="113"/>
      <c r="L48" s="113" t="s">
        <v>10</v>
      </c>
    </row>
    <row r="49" spans="1:12" s="36" customFormat="1" ht="33.75" hidden="1" customHeight="1">
      <c r="A49" s="40">
        <f t="shared" si="2"/>
        <v>48</v>
      </c>
      <c r="B49" s="41">
        <v>1</v>
      </c>
      <c r="C49" s="40" t="s">
        <v>1982</v>
      </c>
      <c r="D49" s="40" t="s">
        <v>1983</v>
      </c>
      <c r="E49" s="40" t="s">
        <v>181</v>
      </c>
      <c r="F49" s="40" t="s">
        <v>182</v>
      </c>
      <c r="G49" s="43">
        <v>123</v>
      </c>
      <c r="H49" s="44">
        <v>1</v>
      </c>
      <c r="I49" s="143" t="str">
        <f t="shared" si="0"/>
        <v/>
      </c>
      <c r="J49" s="143" t="str">
        <f t="shared" si="1"/>
        <v/>
      </c>
      <c r="K49" s="113"/>
      <c r="L49" s="113" t="s">
        <v>10</v>
      </c>
    </row>
    <row r="50" spans="1:12" s="36" customFormat="1" ht="33.75" hidden="1" customHeight="1">
      <c r="A50" s="40">
        <f t="shared" si="2"/>
        <v>49</v>
      </c>
      <c r="B50" s="41">
        <v>1</v>
      </c>
      <c r="C50" s="40" t="s">
        <v>1984</v>
      </c>
      <c r="D50" s="40" t="s">
        <v>237</v>
      </c>
      <c r="E50" s="40" t="s">
        <v>181</v>
      </c>
      <c r="F50" s="40" t="s">
        <v>182</v>
      </c>
      <c r="G50" s="43">
        <v>124</v>
      </c>
      <c r="H50" s="44">
        <v>1</v>
      </c>
      <c r="I50" s="143" t="str">
        <f t="shared" si="0"/>
        <v/>
      </c>
      <c r="J50" s="143" t="str">
        <f t="shared" si="1"/>
        <v/>
      </c>
      <c r="K50" s="113"/>
      <c r="L50" s="113" t="s">
        <v>10</v>
      </c>
    </row>
    <row r="51" spans="1:12" s="36" customFormat="1" ht="12.75" hidden="1">
      <c r="A51" s="40">
        <f t="shared" si="2"/>
        <v>50</v>
      </c>
      <c r="B51" s="41">
        <v>1</v>
      </c>
      <c r="C51" s="40" t="s">
        <v>1985</v>
      </c>
      <c r="D51" s="40" t="s">
        <v>1986</v>
      </c>
      <c r="E51" s="40"/>
      <c r="F51" s="40" t="s">
        <v>1474</v>
      </c>
      <c r="G51" s="43">
        <v>125</v>
      </c>
      <c r="H51" s="44">
        <v>8</v>
      </c>
      <c r="I51" s="143" t="str">
        <f t="shared" si="0"/>
        <v/>
      </c>
      <c r="J51" s="143" t="str">
        <f t="shared" si="1"/>
        <v/>
      </c>
      <c r="K51" s="113"/>
      <c r="L51" s="113" t="s">
        <v>10</v>
      </c>
    </row>
    <row r="52" spans="1:12" s="36" customFormat="1" ht="12.75" hidden="1">
      <c r="A52" s="40">
        <f t="shared" si="2"/>
        <v>51</v>
      </c>
      <c r="B52" s="41">
        <v>1</v>
      </c>
      <c r="C52" s="40" t="s">
        <v>1987</v>
      </c>
      <c r="D52" s="40" t="s">
        <v>1988</v>
      </c>
      <c r="E52" s="40"/>
      <c r="F52" s="40" t="s">
        <v>156</v>
      </c>
      <c r="G52" s="43">
        <v>133</v>
      </c>
      <c r="H52" s="44">
        <v>2</v>
      </c>
      <c r="I52" s="143" t="str">
        <f t="shared" si="0"/>
        <v/>
      </c>
      <c r="J52" s="143" t="str">
        <f t="shared" si="1"/>
        <v/>
      </c>
      <c r="K52" s="113"/>
      <c r="L52" s="113" t="s">
        <v>10</v>
      </c>
    </row>
    <row r="53" spans="1:12" s="36" customFormat="1" ht="12.75" hidden="1">
      <c r="A53" s="40">
        <f t="shared" si="2"/>
        <v>52</v>
      </c>
      <c r="B53" s="41">
        <v>1</v>
      </c>
      <c r="C53" s="40" t="s">
        <v>1989</v>
      </c>
      <c r="D53" s="40" t="s">
        <v>747</v>
      </c>
      <c r="E53" s="40"/>
      <c r="F53" s="40" t="s">
        <v>161</v>
      </c>
      <c r="G53" s="43">
        <v>135</v>
      </c>
      <c r="H53" s="44">
        <v>4</v>
      </c>
      <c r="I53" s="143" t="str">
        <f t="shared" si="0"/>
        <v/>
      </c>
      <c r="J53" s="143" t="str">
        <f t="shared" si="1"/>
        <v/>
      </c>
      <c r="K53" s="113"/>
      <c r="L53" s="113" t="s">
        <v>10</v>
      </c>
    </row>
    <row r="54" spans="1:12" s="36" customFormat="1" ht="12.75" hidden="1">
      <c r="A54" s="40">
        <f t="shared" si="2"/>
        <v>53</v>
      </c>
      <c r="B54" s="41">
        <v>1</v>
      </c>
      <c r="C54" s="40" t="s">
        <v>1990</v>
      </c>
      <c r="D54" s="40" t="s">
        <v>722</v>
      </c>
      <c r="E54" s="40"/>
      <c r="F54" s="40" t="s">
        <v>282</v>
      </c>
      <c r="G54" s="43">
        <v>139</v>
      </c>
      <c r="H54" s="44">
        <v>3</v>
      </c>
      <c r="I54" s="143" t="str">
        <f t="shared" si="0"/>
        <v/>
      </c>
      <c r="J54" s="143" t="str">
        <f t="shared" si="1"/>
        <v/>
      </c>
      <c r="K54" s="113"/>
      <c r="L54" s="113" t="s">
        <v>10</v>
      </c>
    </row>
    <row r="55" spans="1:12" s="36" customFormat="1" ht="12.75" hidden="1">
      <c r="A55" s="40">
        <f t="shared" si="2"/>
        <v>54</v>
      </c>
      <c r="B55" s="41">
        <v>1</v>
      </c>
      <c r="C55" s="40" t="s">
        <v>1991</v>
      </c>
      <c r="D55" s="40" t="s">
        <v>1992</v>
      </c>
      <c r="E55" s="40"/>
      <c r="F55" s="40" t="s">
        <v>161</v>
      </c>
      <c r="G55" s="43">
        <v>142</v>
      </c>
      <c r="H55" s="44">
        <v>4</v>
      </c>
      <c r="I55" s="143" t="str">
        <f t="shared" si="0"/>
        <v/>
      </c>
      <c r="J55" s="143" t="str">
        <f t="shared" si="1"/>
        <v/>
      </c>
      <c r="K55" s="113"/>
      <c r="L55" s="113" t="s">
        <v>10</v>
      </c>
    </row>
    <row r="56" spans="1:12" s="36" customFormat="1" ht="12.75">
      <c r="A56" s="26">
        <f t="shared" si="2"/>
        <v>55</v>
      </c>
      <c r="B56" s="27">
        <v>1</v>
      </c>
      <c r="C56" s="26" t="s">
        <v>1993</v>
      </c>
      <c r="D56" s="26" t="s">
        <v>834</v>
      </c>
      <c r="E56" s="26"/>
      <c r="F56" s="35" t="s">
        <v>156</v>
      </c>
      <c r="G56" s="31">
        <v>146</v>
      </c>
      <c r="H56" s="32">
        <v>2</v>
      </c>
      <c r="I56" s="142" t="str">
        <f t="shared" si="0"/>
        <v/>
      </c>
      <c r="J56" s="142" t="str">
        <f t="shared" si="1"/>
        <v/>
      </c>
      <c r="K56" s="114"/>
      <c r="L56" s="114"/>
    </row>
    <row r="57" spans="1:12" s="36" customFormat="1" ht="22.5">
      <c r="A57" s="26">
        <f t="shared" si="2"/>
        <v>56</v>
      </c>
      <c r="B57" s="27">
        <v>1</v>
      </c>
      <c r="C57" s="26" t="s">
        <v>1994</v>
      </c>
      <c r="D57" s="26" t="s">
        <v>1995</v>
      </c>
      <c r="E57" s="26"/>
      <c r="F57" s="35" t="s">
        <v>307</v>
      </c>
      <c r="G57" s="31">
        <v>148</v>
      </c>
      <c r="H57" s="32">
        <v>12</v>
      </c>
      <c r="I57" s="142" t="str">
        <f t="shared" si="0"/>
        <v/>
      </c>
      <c r="J57" s="287">
        <f>_xlfn.NUMBERVALUE(I57)</f>
        <v>0</v>
      </c>
      <c r="K57" s="114" t="s">
        <v>5684</v>
      </c>
      <c r="L57" s="114"/>
    </row>
    <row r="58" spans="1:12" s="36" customFormat="1" ht="12.75" customHeight="1" thickBot="1">
      <c r="A58" s="26">
        <f t="shared" si="2"/>
        <v>57</v>
      </c>
      <c r="B58" s="27">
        <v>1</v>
      </c>
      <c r="C58" s="26" t="s">
        <v>1996</v>
      </c>
      <c r="D58" s="26" t="s">
        <v>749</v>
      </c>
      <c r="E58" s="26" t="s">
        <v>750</v>
      </c>
      <c r="F58" s="35" t="s">
        <v>182</v>
      </c>
      <c r="G58" s="31">
        <v>160</v>
      </c>
      <c r="H58" s="32">
        <v>1</v>
      </c>
      <c r="I58" s="144" t="str">
        <f t="shared" si="0"/>
        <v/>
      </c>
      <c r="J58" s="144" t="str">
        <f t="shared" si="1"/>
        <v/>
      </c>
      <c r="K58" s="114"/>
      <c r="L58" s="114"/>
    </row>
    <row r="59" spans="1:12" ht="15.95" customHeight="1" thickTop="1"/>
  </sheetData>
  <autoFilter ref="A1:L58" xr:uid="{00000000-0009-0000-0000-000009000000}">
    <filterColumn colId="11">
      <filters blank="1"/>
    </filterColumn>
  </autoFilter>
  <conditionalFormatting sqref="A2:K200">
    <cfRule type="expression" dxfId="503" priority="2">
      <formula>$K2&lt;&gt;""</formula>
    </cfRule>
  </conditionalFormatting>
  <conditionalFormatting sqref="L2:L200">
    <cfRule type="expression" dxfId="502" priority="1">
      <formula>$K2&lt;&gt;""</formula>
    </cfRule>
  </conditionalFormatting>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filterMode="1">
    <tabColor rgb="FFC00000"/>
  </sheetPr>
  <dimension ref="A1:L127"/>
  <sheetViews>
    <sheetView workbookViewId="0">
      <pane xSplit="10" ySplit="1" topLeftCell="K2" activePane="bottomRight" state="frozen"/>
      <selection pane="topRight" activeCell="K1" sqref="K1"/>
      <selection pane="bottomLeft" activeCell="A2" sqref="A2"/>
      <selection pane="bottomRight" activeCell="K2" sqref="K2"/>
    </sheetView>
  </sheetViews>
  <sheetFormatPr defaultRowHeight="12.75"/>
  <cols>
    <col min="1" max="1" width="4.3984375" style="88" bestFit="1" customWidth="1"/>
    <col min="2" max="2" width="2.19921875" style="89" customWidth="1"/>
    <col min="3" max="3" width="16.5" style="88" bestFit="1" customWidth="1"/>
    <col min="4" max="4" width="40.09765625" style="88" customWidth="1"/>
    <col min="5" max="5" width="26.3984375" style="88" customWidth="1"/>
    <col min="6" max="6" width="6.796875" style="88" customWidth="1"/>
    <col min="7" max="7" width="5.69921875" style="88" bestFit="1" customWidth="1"/>
    <col min="8" max="8" width="5.3984375" style="88" customWidth="1"/>
    <col min="9" max="10" width="13.09765625" style="145" customWidth="1"/>
    <col min="11" max="12" width="20.8984375" style="88" customWidth="1"/>
    <col min="13" max="16384" width="8.796875" style="2"/>
  </cols>
  <sheetData>
    <row r="1" spans="1:12" ht="60.75" customHeight="1" thickTop="1">
      <c r="A1" s="15" t="s">
        <v>134</v>
      </c>
      <c r="B1" s="16" t="s">
        <v>135</v>
      </c>
      <c r="C1" s="15" t="s">
        <v>136</v>
      </c>
      <c r="D1" s="15" t="s">
        <v>137</v>
      </c>
      <c r="E1" s="91" t="s">
        <v>953</v>
      </c>
      <c r="F1" s="91" t="s">
        <v>139</v>
      </c>
      <c r="G1" s="20" t="s">
        <v>140</v>
      </c>
      <c r="H1" s="22" t="s">
        <v>141</v>
      </c>
      <c r="I1" s="23"/>
      <c r="J1" s="255" t="s">
        <v>5658</v>
      </c>
      <c r="K1" s="94" t="s">
        <v>1870</v>
      </c>
      <c r="L1" s="94" t="s">
        <v>147</v>
      </c>
    </row>
    <row r="2" spans="1:12" ht="12.75" customHeight="1">
      <c r="A2" s="26">
        <v>1</v>
      </c>
      <c r="B2" s="27">
        <v>1</v>
      </c>
      <c r="C2" s="26" t="s">
        <v>1997</v>
      </c>
      <c r="D2" s="26" t="s">
        <v>1998</v>
      </c>
      <c r="E2" s="26"/>
      <c r="F2" s="35" t="s">
        <v>153</v>
      </c>
      <c r="G2" s="31">
        <v>1</v>
      </c>
      <c r="H2" s="32">
        <v>6</v>
      </c>
      <c r="I2" s="142" t="str">
        <f>MID($I$1,G2,H2)</f>
        <v/>
      </c>
      <c r="J2" s="142">
        <f>_xlfn.NUMBERVALUE(I2)</f>
        <v>0</v>
      </c>
      <c r="K2" s="114"/>
      <c r="L2" s="114"/>
    </row>
    <row r="3" spans="1:12" ht="36" customHeight="1">
      <c r="A3" s="26">
        <f>IF(B3=1,TRUNC(A2)+1,A2+0.1)</f>
        <v>2</v>
      </c>
      <c r="B3" s="27">
        <v>1</v>
      </c>
      <c r="C3" s="26" t="s">
        <v>1999</v>
      </c>
      <c r="D3" s="26" t="s">
        <v>1875</v>
      </c>
      <c r="E3" s="26" t="s">
        <v>1876</v>
      </c>
      <c r="F3" s="35" t="s">
        <v>182</v>
      </c>
      <c r="G3" s="31">
        <v>7</v>
      </c>
      <c r="H3" s="32">
        <v>1</v>
      </c>
      <c r="I3" s="142" t="str">
        <f t="shared" ref="I3:I66" si="0">MID($I$1,G3,H3)</f>
        <v/>
      </c>
      <c r="J3" s="142" t="str">
        <f t="shared" ref="J3:J65" si="1">I3</f>
        <v/>
      </c>
      <c r="K3" s="114"/>
      <c r="L3" s="114"/>
    </row>
    <row r="4" spans="1:12" ht="24.95" customHeight="1">
      <c r="A4" s="26">
        <f t="shared" ref="A4:A67" si="2">IF(B4=1,TRUNC(A3)+1,A3+0.1)</f>
        <v>3</v>
      </c>
      <c r="B4" s="27">
        <v>1</v>
      </c>
      <c r="C4" s="26" t="s">
        <v>2000</v>
      </c>
      <c r="D4" s="26" t="s">
        <v>1878</v>
      </c>
      <c r="E4" s="26" t="s">
        <v>1879</v>
      </c>
      <c r="F4" s="35" t="s">
        <v>161</v>
      </c>
      <c r="G4" s="31">
        <v>8</v>
      </c>
      <c r="H4" s="32">
        <v>4</v>
      </c>
      <c r="I4" s="142" t="str">
        <f t="shared" si="0"/>
        <v/>
      </c>
      <c r="J4" s="142" t="str">
        <f t="shared" si="1"/>
        <v/>
      </c>
      <c r="K4" s="114" t="s">
        <v>1880</v>
      </c>
      <c r="L4" s="114"/>
    </row>
    <row r="5" spans="1:12" ht="12.75" customHeight="1">
      <c r="A5" s="26">
        <f t="shared" si="2"/>
        <v>4</v>
      </c>
      <c r="B5" s="27">
        <v>1</v>
      </c>
      <c r="C5" s="26" t="s">
        <v>2001</v>
      </c>
      <c r="D5" s="26" t="s">
        <v>1882</v>
      </c>
      <c r="E5" s="26"/>
      <c r="F5" s="35" t="s">
        <v>282</v>
      </c>
      <c r="G5" s="31">
        <v>12</v>
      </c>
      <c r="H5" s="32">
        <v>3</v>
      </c>
      <c r="I5" s="142" t="str">
        <f t="shared" si="0"/>
        <v/>
      </c>
      <c r="J5" s="142" t="str">
        <f t="shared" si="1"/>
        <v/>
      </c>
      <c r="K5" s="114"/>
      <c r="L5" s="114"/>
    </row>
    <row r="6" spans="1:12" ht="12.75" customHeight="1">
      <c r="A6" s="26">
        <f t="shared" si="2"/>
        <v>5</v>
      </c>
      <c r="B6" s="27">
        <v>1</v>
      </c>
      <c r="C6" s="26" t="s">
        <v>2002</v>
      </c>
      <c r="D6" s="26" t="s">
        <v>2003</v>
      </c>
      <c r="E6" s="26"/>
      <c r="F6" s="35" t="s">
        <v>153</v>
      </c>
      <c r="G6" s="31">
        <v>15</v>
      </c>
      <c r="H6" s="32">
        <v>6</v>
      </c>
      <c r="I6" s="142" t="str">
        <f t="shared" si="0"/>
        <v/>
      </c>
      <c r="J6" s="285">
        <f>_xlfn.NUMBERVALUE(I6)</f>
        <v>0</v>
      </c>
      <c r="K6" s="114"/>
      <c r="L6" s="114"/>
    </row>
    <row r="7" spans="1:12" ht="12.75" customHeight="1">
      <c r="A7" s="26">
        <f t="shared" si="2"/>
        <v>6</v>
      </c>
      <c r="B7" s="27">
        <v>1</v>
      </c>
      <c r="C7" s="26" t="s">
        <v>2004</v>
      </c>
      <c r="D7" s="26" t="s">
        <v>2005</v>
      </c>
      <c r="E7" s="26"/>
      <c r="F7" s="35" t="s">
        <v>182</v>
      </c>
      <c r="G7" s="31">
        <v>21</v>
      </c>
      <c r="H7" s="32">
        <v>1</v>
      </c>
      <c r="I7" s="142" t="str">
        <f t="shared" si="0"/>
        <v/>
      </c>
      <c r="J7" s="142" t="str">
        <f t="shared" si="1"/>
        <v/>
      </c>
      <c r="K7" s="114"/>
      <c r="L7" s="114"/>
    </row>
    <row r="8" spans="1:12" ht="22.5">
      <c r="A8" s="26">
        <f t="shared" si="2"/>
        <v>7</v>
      </c>
      <c r="B8" s="27">
        <v>1</v>
      </c>
      <c r="C8" s="26" t="s">
        <v>2006</v>
      </c>
      <c r="D8" s="26" t="s">
        <v>2007</v>
      </c>
      <c r="E8" s="26" t="s">
        <v>2008</v>
      </c>
      <c r="F8" s="35" t="s">
        <v>182</v>
      </c>
      <c r="G8" s="31">
        <v>22</v>
      </c>
      <c r="H8" s="32">
        <v>1</v>
      </c>
      <c r="I8" s="142" t="str">
        <f t="shared" si="0"/>
        <v/>
      </c>
      <c r="J8" s="142" t="str">
        <f t="shared" si="1"/>
        <v/>
      </c>
      <c r="K8" s="114"/>
      <c r="L8" s="114"/>
    </row>
    <row r="9" spans="1:12" ht="48.75" customHeight="1">
      <c r="A9" s="26">
        <f t="shared" si="2"/>
        <v>8</v>
      </c>
      <c r="B9" s="27">
        <v>1</v>
      </c>
      <c r="C9" s="26" t="s">
        <v>2009</v>
      </c>
      <c r="D9" s="26" t="s">
        <v>2010</v>
      </c>
      <c r="E9" s="26" t="s">
        <v>2011</v>
      </c>
      <c r="F9" s="35" t="s">
        <v>182</v>
      </c>
      <c r="G9" s="31">
        <v>23</v>
      </c>
      <c r="H9" s="32">
        <v>1</v>
      </c>
      <c r="I9" s="142" t="str">
        <f t="shared" si="0"/>
        <v/>
      </c>
      <c r="J9" s="142" t="str">
        <f t="shared" si="1"/>
        <v/>
      </c>
      <c r="K9" s="114"/>
      <c r="L9" s="114"/>
    </row>
    <row r="10" spans="1:12" ht="12.75" customHeight="1">
      <c r="A10" s="26">
        <f t="shared" si="2"/>
        <v>9</v>
      </c>
      <c r="B10" s="27">
        <v>1</v>
      </c>
      <c r="C10" s="26" t="s">
        <v>2012</v>
      </c>
      <c r="D10" s="26" t="s">
        <v>2013</v>
      </c>
      <c r="E10" s="26"/>
      <c r="F10" s="35" t="s">
        <v>282</v>
      </c>
      <c r="G10" s="31">
        <v>24</v>
      </c>
      <c r="H10" s="32">
        <v>3</v>
      </c>
      <c r="I10" s="142" t="str">
        <f t="shared" si="0"/>
        <v/>
      </c>
      <c r="J10" s="142" t="str">
        <f t="shared" si="1"/>
        <v/>
      </c>
      <c r="K10" s="114"/>
      <c r="L10" s="114"/>
    </row>
    <row r="11" spans="1:12" ht="12.75" customHeight="1">
      <c r="A11" s="26">
        <f t="shared" si="2"/>
        <v>10</v>
      </c>
      <c r="B11" s="27">
        <v>1</v>
      </c>
      <c r="C11" s="26" t="s">
        <v>2014</v>
      </c>
      <c r="D11" s="26" t="s">
        <v>2015</v>
      </c>
      <c r="E11" s="26"/>
      <c r="F11" s="35" t="s">
        <v>153</v>
      </c>
      <c r="G11" s="31">
        <v>27</v>
      </c>
      <c r="H11" s="32">
        <v>6</v>
      </c>
      <c r="I11" s="142" t="str">
        <f t="shared" si="0"/>
        <v/>
      </c>
      <c r="J11" s="285">
        <f>_xlfn.NUMBERVALUE(I11)</f>
        <v>0</v>
      </c>
      <c r="K11" s="114"/>
      <c r="L11" s="114"/>
    </row>
    <row r="12" spans="1:12" ht="12.75" customHeight="1">
      <c r="A12" s="26">
        <f t="shared" si="2"/>
        <v>11</v>
      </c>
      <c r="B12" s="27">
        <v>1</v>
      </c>
      <c r="C12" s="26" t="s">
        <v>2016</v>
      </c>
      <c r="D12" s="26" t="s">
        <v>2017</v>
      </c>
      <c r="E12" s="26"/>
      <c r="F12" s="35" t="s">
        <v>182</v>
      </c>
      <c r="G12" s="31">
        <v>33</v>
      </c>
      <c r="H12" s="32">
        <v>1</v>
      </c>
      <c r="I12" s="142" t="str">
        <f t="shared" si="0"/>
        <v/>
      </c>
      <c r="J12" s="142" t="str">
        <f t="shared" si="1"/>
        <v/>
      </c>
      <c r="K12" s="114"/>
      <c r="L12" s="114"/>
    </row>
    <row r="13" spans="1:12" ht="22.5" customHeight="1">
      <c r="A13" s="26">
        <f t="shared" si="2"/>
        <v>12</v>
      </c>
      <c r="B13" s="27">
        <v>1</v>
      </c>
      <c r="C13" s="26" t="s">
        <v>2018</v>
      </c>
      <c r="D13" s="26" t="s">
        <v>2019</v>
      </c>
      <c r="E13" s="26" t="s">
        <v>2008</v>
      </c>
      <c r="F13" s="35" t="s">
        <v>182</v>
      </c>
      <c r="G13" s="31">
        <v>34</v>
      </c>
      <c r="H13" s="32">
        <v>1</v>
      </c>
      <c r="I13" s="142" t="str">
        <f t="shared" si="0"/>
        <v/>
      </c>
      <c r="J13" s="142" t="str">
        <f t="shared" si="1"/>
        <v/>
      </c>
      <c r="K13" s="114"/>
      <c r="L13" s="114"/>
    </row>
    <row r="14" spans="1:12" ht="48.75" customHeight="1">
      <c r="A14" s="26">
        <f t="shared" si="2"/>
        <v>13</v>
      </c>
      <c r="B14" s="27">
        <v>1</v>
      </c>
      <c r="C14" s="26" t="s">
        <v>2020</v>
      </c>
      <c r="D14" s="26" t="s">
        <v>2021</v>
      </c>
      <c r="E14" s="26" t="s">
        <v>2011</v>
      </c>
      <c r="F14" s="35" t="s">
        <v>182</v>
      </c>
      <c r="G14" s="31">
        <v>35</v>
      </c>
      <c r="H14" s="32">
        <v>1</v>
      </c>
      <c r="I14" s="142" t="str">
        <f t="shared" si="0"/>
        <v/>
      </c>
      <c r="J14" s="142" t="str">
        <f t="shared" si="1"/>
        <v/>
      </c>
      <c r="K14" s="114"/>
      <c r="L14" s="114"/>
    </row>
    <row r="15" spans="1:12" ht="12.75" customHeight="1">
      <c r="A15" s="26">
        <f t="shared" si="2"/>
        <v>14</v>
      </c>
      <c r="B15" s="27">
        <v>1</v>
      </c>
      <c r="C15" s="26" t="s">
        <v>2022</v>
      </c>
      <c r="D15" s="26" t="s">
        <v>2023</v>
      </c>
      <c r="E15" s="26"/>
      <c r="F15" s="35" t="s">
        <v>282</v>
      </c>
      <c r="G15" s="31">
        <v>36</v>
      </c>
      <c r="H15" s="32">
        <v>3</v>
      </c>
      <c r="I15" s="142" t="str">
        <f t="shared" si="0"/>
        <v/>
      </c>
      <c r="J15" s="142" t="str">
        <f t="shared" si="1"/>
        <v/>
      </c>
      <c r="K15" s="114"/>
      <c r="L15" s="114"/>
    </row>
    <row r="16" spans="1:12" ht="12.75" customHeight="1">
      <c r="A16" s="26">
        <f t="shared" si="2"/>
        <v>15</v>
      </c>
      <c r="B16" s="27">
        <v>1</v>
      </c>
      <c r="C16" s="26" t="s">
        <v>2024</v>
      </c>
      <c r="D16" s="26" t="s">
        <v>2025</v>
      </c>
      <c r="E16" s="26"/>
      <c r="F16" s="35" t="s">
        <v>153</v>
      </c>
      <c r="G16" s="31">
        <v>39</v>
      </c>
      <c r="H16" s="32">
        <v>6</v>
      </c>
      <c r="I16" s="142" t="str">
        <f t="shared" si="0"/>
        <v/>
      </c>
      <c r="J16" s="285">
        <f>_xlfn.NUMBERVALUE(I16)</f>
        <v>0</v>
      </c>
      <c r="K16" s="114"/>
      <c r="L16" s="114"/>
    </row>
    <row r="17" spans="1:12" ht="12.75" customHeight="1">
      <c r="A17" s="26">
        <f t="shared" si="2"/>
        <v>16</v>
      </c>
      <c r="B17" s="27">
        <v>1</v>
      </c>
      <c r="C17" s="26" t="s">
        <v>2026</v>
      </c>
      <c r="D17" s="26" t="s">
        <v>2027</v>
      </c>
      <c r="E17" s="26"/>
      <c r="F17" s="35" t="s">
        <v>182</v>
      </c>
      <c r="G17" s="31">
        <v>45</v>
      </c>
      <c r="H17" s="32">
        <v>1</v>
      </c>
      <c r="I17" s="142" t="str">
        <f t="shared" si="0"/>
        <v/>
      </c>
      <c r="J17" s="142" t="str">
        <f t="shared" si="1"/>
        <v/>
      </c>
      <c r="K17" s="114"/>
      <c r="L17" s="114"/>
    </row>
    <row r="18" spans="1:12" ht="22.5" customHeight="1">
      <c r="A18" s="26">
        <f t="shared" si="2"/>
        <v>17</v>
      </c>
      <c r="B18" s="27">
        <v>1</v>
      </c>
      <c r="C18" s="26" t="s">
        <v>2028</v>
      </c>
      <c r="D18" s="26" t="s">
        <v>2029</v>
      </c>
      <c r="E18" s="26" t="s">
        <v>2008</v>
      </c>
      <c r="F18" s="35" t="s">
        <v>182</v>
      </c>
      <c r="G18" s="31">
        <v>46</v>
      </c>
      <c r="H18" s="32">
        <v>1</v>
      </c>
      <c r="I18" s="142" t="str">
        <f t="shared" si="0"/>
        <v/>
      </c>
      <c r="J18" s="142" t="str">
        <f t="shared" si="1"/>
        <v/>
      </c>
      <c r="K18" s="114"/>
      <c r="L18" s="114"/>
    </row>
    <row r="19" spans="1:12" ht="48.75" customHeight="1">
      <c r="A19" s="26">
        <f t="shared" si="2"/>
        <v>18</v>
      </c>
      <c r="B19" s="27">
        <v>1</v>
      </c>
      <c r="C19" s="26" t="s">
        <v>2030</v>
      </c>
      <c r="D19" s="26" t="s">
        <v>2031</v>
      </c>
      <c r="E19" s="26" t="s">
        <v>2011</v>
      </c>
      <c r="F19" s="35" t="s">
        <v>182</v>
      </c>
      <c r="G19" s="31">
        <v>47</v>
      </c>
      <c r="H19" s="32">
        <v>1</v>
      </c>
      <c r="I19" s="142" t="str">
        <f t="shared" si="0"/>
        <v/>
      </c>
      <c r="J19" s="142" t="str">
        <f t="shared" si="1"/>
        <v/>
      </c>
      <c r="K19" s="114"/>
      <c r="L19" s="114"/>
    </row>
    <row r="20" spans="1:12" ht="12.75" customHeight="1">
      <c r="A20" s="26">
        <f t="shared" si="2"/>
        <v>19</v>
      </c>
      <c r="B20" s="27">
        <v>1</v>
      </c>
      <c r="C20" s="26" t="s">
        <v>2032</v>
      </c>
      <c r="D20" s="26" t="s">
        <v>2033</v>
      </c>
      <c r="E20" s="26"/>
      <c r="F20" s="35" t="s">
        <v>282</v>
      </c>
      <c r="G20" s="31">
        <v>48</v>
      </c>
      <c r="H20" s="32">
        <v>3</v>
      </c>
      <c r="I20" s="142" t="str">
        <f t="shared" si="0"/>
        <v/>
      </c>
      <c r="J20" s="142" t="str">
        <f t="shared" si="1"/>
        <v/>
      </c>
      <c r="K20" s="114"/>
      <c r="L20" s="114"/>
    </row>
    <row r="21" spans="1:12" ht="12.75" customHeight="1">
      <c r="A21" s="26">
        <f t="shared" si="2"/>
        <v>20</v>
      </c>
      <c r="B21" s="27">
        <v>1</v>
      </c>
      <c r="C21" s="26" t="s">
        <v>2034</v>
      </c>
      <c r="D21" s="26" t="s">
        <v>2035</v>
      </c>
      <c r="E21" s="26"/>
      <c r="F21" s="35" t="s">
        <v>153</v>
      </c>
      <c r="G21" s="31">
        <v>51</v>
      </c>
      <c r="H21" s="32">
        <v>6</v>
      </c>
      <c r="I21" s="142" t="str">
        <f t="shared" si="0"/>
        <v/>
      </c>
      <c r="J21" s="285">
        <f>_xlfn.NUMBERVALUE(I21)</f>
        <v>0</v>
      </c>
      <c r="K21" s="114"/>
      <c r="L21" s="114"/>
    </row>
    <row r="22" spans="1:12" ht="12.75" customHeight="1">
      <c r="A22" s="26">
        <f t="shared" si="2"/>
        <v>21</v>
      </c>
      <c r="B22" s="27">
        <v>1</v>
      </c>
      <c r="C22" s="26" t="s">
        <v>2036</v>
      </c>
      <c r="D22" s="26" t="s">
        <v>2037</v>
      </c>
      <c r="E22" s="26"/>
      <c r="F22" s="35" t="s">
        <v>182</v>
      </c>
      <c r="G22" s="31">
        <v>57</v>
      </c>
      <c r="H22" s="32">
        <v>1</v>
      </c>
      <c r="I22" s="142" t="str">
        <f t="shared" si="0"/>
        <v/>
      </c>
      <c r="J22" s="142" t="str">
        <f t="shared" si="1"/>
        <v/>
      </c>
      <c r="K22" s="114"/>
      <c r="L22" s="114"/>
    </row>
    <row r="23" spans="1:12" ht="22.5" customHeight="1">
      <c r="A23" s="26">
        <f t="shared" si="2"/>
        <v>22</v>
      </c>
      <c r="B23" s="27">
        <v>1</v>
      </c>
      <c r="C23" s="26" t="s">
        <v>2038</v>
      </c>
      <c r="D23" s="26" t="s">
        <v>2039</v>
      </c>
      <c r="E23" s="26" t="s">
        <v>2008</v>
      </c>
      <c r="F23" s="35" t="s">
        <v>182</v>
      </c>
      <c r="G23" s="31">
        <v>58</v>
      </c>
      <c r="H23" s="32">
        <v>1</v>
      </c>
      <c r="I23" s="142" t="str">
        <f t="shared" si="0"/>
        <v/>
      </c>
      <c r="J23" s="142" t="str">
        <f t="shared" si="1"/>
        <v/>
      </c>
      <c r="K23" s="114"/>
      <c r="L23" s="114"/>
    </row>
    <row r="24" spans="1:12" ht="48.75" customHeight="1">
      <c r="A24" s="26">
        <f t="shared" si="2"/>
        <v>23</v>
      </c>
      <c r="B24" s="27">
        <v>1</v>
      </c>
      <c r="C24" s="26" t="s">
        <v>2040</v>
      </c>
      <c r="D24" s="26" t="s">
        <v>2041</v>
      </c>
      <c r="E24" s="26" t="s">
        <v>2011</v>
      </c>
      <c r="F24" s="35" t="s">
        <v>182</v>
      </c>
      <c r="G24" s="31">
        <v>59</v>
      </c>
      <c r="H24" s="32">
        <v>1</v>
      </c>
      <c r="I24" s="142" t="str">
        <f t="shared" si="0"/>
        <v/>
      </c>
      <c r="J24" s="142" t="str">
        <f t="shared" si="1"/>
        <v/>
      </c>
      <c r="K24" s="114"/>
      <c r="L24" s="114"/>
    </row>
    <row r="25" spans="1:12" ht="12.75" customHeight="1">
      <c r="A25" s="26">
        <f t="shared" si="2"/>
        <v>24</v>
      </c>
      <c r="B25" s="27">
        <v>1</v>
      </c>
      <c r="C25" s="26" t="s">
        <v>2042</v>
      </c>
      <c r="D25" s="26" t="s">
        <v>2043</v>
      </c>
      <c r="E25" s="26"/>
      <c r="F25" s="35" t="s">
        <v>282</v>
      </c>
      <c r="G25" s="31">
        <v>60</v>
      </c>
      <c r="H25" s="32">
        <v>3</v>
      </c>
      <c r="I25" s="142" t="str">
        <f t="shared" si="0"/>
        <v/>
      </c>
      <c r="J25" s="142" t="str">
        <f t="shared" si="1"/>
        <v/>
      </c>
      <c r="K25" s="114"/>
      <c r="L25" s="114"/>
    </row>
    <row r="26" spans="1:12" ht="12.75" customHeight="1">
      <c r="A26" s="26">
        <f t="shared" si="2"/>
        <v>25</v>
      </c>
      <c r="B26" s="27">
        <v>1</v>
      </c>
      <c r="C26" s="26" t="s">
        <v>2044</v>
      </c>
      <c r="D26" s="26" t="s">
        <v>2045</v>
      </c>
      <c r="E26" s="26"/>
      <c r="F26" s="35" t="s">
        <v>153</v>
      </c>
      <c r="G26" s="31">
        <v>63</v>
      </c>
      <c r="H26" s="32">
        <v>6</v>
      </c>
      <c r="I26" s="142" t="str">
        <f t="shared" si="0"/>
        <v/>
      </c>
      <c r="J26" s="285">
        <f>_xlfn.NUMBERVALUE(I26)</f>
        <v>0</v>
      </c>
      <c r="K26" s="114"/>
      <c r="L26" s="114"/>
    </row>
    <row r="27" spans="1:12" ht="12.75" customHeight="1">
      <c r="A27" s="26">
        <f t="shared" si="2"/>
        <v>26</v>
      </c>
      <c r="B27" s="27">
        <v>1</v>
      </c>
      <c r="C27" s="26" t="s">
        <v>2046</v>
      </c>
      <c r="D27" s="26" t="s">
        <v>2047</v>
      </c>
      <c r="E27" s="26"/>
      <c r="F27" s="35" t="s">
        <v>182</v>
      </c>
      <c r="G27" s="31">
        <v>69</v>
      </c>
      <c r="H27" s="32">
        <v>1</v>
      </c>
      <c r="I27" s="142" t="str">
        <f t="shared" si="0"/>
        <v/>
      </c>
      <c r="J27" s="142" t="str">
        <f t="shared" si="1"/>
        <v/>
      </c>
      <c r="K27" s="114"/>
      <c r="L27" s="114"/>
    </row>
    <row r="28" spans="1:12" ht="22.5" customHeight="1">
      <c r="A28" s="26">
        <f t="shared" si="2"/>
        <v>27</v>
      </c>
      <c r="B28" s="27">
        <v>1</v>
      </c>
      <c r="C28" s="26" t="s">
        <v>2048</v>
      </c>
      <c r="D28" s="26" t="s">
        <v>2049</v>
      </c>
      <c r="E28" s="26" t="s">
        <v>2008</v>
      </c>
      <c r="F28" s="35" t="s">
        <v>182</v>
      </c>
      <c r="G28" s="31">
        <v>70</v>
      </c>
      <c r="H28" s="32">
        <v>1</v>
      </c>
      <c r="I28" s="142" t="str">
        <f t="shared" si="0"/>
        <v/>
      </c>
      <c r="J28" s="142" t="str">
        <f t="shared" si="1"/>
        <v/>
      </c>
      <c r="K28" s="114"/>
      <c r="L28" s="114"/>
    </row>
    <row r="29" spans="1:12" ht="48.75" customHeight="1">
      <c r="A29" s="26">
        <f t="shared" si="2"/>
        <v>28</v>
      </c>
      <c r="B29" s="27">
        <v>1</v>
      </c>
      <c r="C29" s="26" t="s">
        <v>2050</v>
      </c>
      <c r="D29" s="26" t="s">
        <v>2051</v>
      </c>
      <c r="E29" s="26" t="s">
        <v>2011</v>
      </c>
      <c r="F29" s="35" t="s">
        <v>182</v>
      </c>
      <c r="G29" s="31">
        <v>71</v>
      </c>
      <c r="H29" s="32">
        <v>1</v>
      </c>
      <c r="I29" s="142" t="str">
        <f t="shared" si="0"/>
        <v/>
      </c>
      <c r="J29" s="142" t="str">
        <f t="shared" si="1"/>
        <v/>
      </c>
      <c r="K29" s="114"/>
      <c r="L29" s="114"/>
    </row>
    <row r="30" spans="1:12" ht="12.75" customHeight="1">
      <c r="A30" s="26">
        <f t="shared" si="2"/>
        <v>29</v>
      </c>
      <c r="B30" s="27">
        <v>1</v>
      </c>
      <c r="C30" s="26" t="s">
        <v>2052</v>
      </c>
      <c r="D30" s="26" t="s">
        <v>2053</v>
      </c>
      <c r="E30" s="26"/>
      <c r="F30" s="35" t="s">
        <v>282</v>
      </c>
      <c r="G30" s="31">
        <v>72</v>
      </c>
      <c r="H30" s="32">
        <v>3</v>
      </c>
      <c r="I30" s="142" t="str">
        <f t="shared" si="0"/>
        <v/>
      </c>
      <c r="J30" s="142" t="str">
        <f t="shared" si="1"/>
        <v/>
      </c>
      <c r="K30" s="114"/>
      <c r="L30" s="114"/>
    </row>
    <row r="31" spans="1:12" ht="12.75" customHeight="1">
      <c r="A31" s="26">
        <f t="shared" si="2"/>
        <v>30</v>
      </c>
      <c r="B31" s="27">
        <v>1</v>
      </c>
      <c r="C31" s="26" t="s">
        <v>2054</v>
      </c>
      <c r="D31" s="26" t="s">
        <v>2055</v>
      </c>
      <c r="E31" s="26"/>
      <c r="F31" s="35" t="s">
        <v>153</v>
      </c>
      <c r="G31" s="31">
        <v>75</v>
      </c>
      <c r="H31" s="32">
        <v>6</v>
      </c>
      <c r="I31" s="142" t="str">
        <f t="shared" si="0"/>
        <v/>
      </c>
      <c r="J31" s="285">
        <f>_xlfn.NUMBERVALUE(I31)</f>
        <v>0</v>
      </c>
      <c r="K31" s="114"/>
      <c r="L31" s="114"/>
    </row>
    <row r="32" spans="1:12" ht="12.75" customHeight="1">
      <c r="A32" s="26">
        <f t="shared" si="2"/>
        <v>31</v>
      </c>
      <c r="B32" s="27">
        <v>1</v>
      </c>
      <c r="C32" s="26" t="s">
        <v>2056</v>
      </c>
      <c r="D32" s="26" t="s">
        <v>2057</v>
      </c>
      <c r="E32" s="26"/>
      <c r="F32" s="35" t="s">
        <v>182</v>
      </c>
      <c r="G32" s="31">
        <v>81</v>
      </c>
      <c r="H32" s="32">
        <v>1</v>
      </c>
      <c r="I32" s="142" t="str">
        <f t="shared" si="0"/>
        <v/>
      </c>
      <c r="J32" s="142" t="str">
        <f t="shared" si="1"/>
        <v/>
      </c>
      <c r="K32" s="114"/>
      <c r="L32" s="114"/>
    </row>
    <row r="33" spans="1:12" ht="22.5" customHeight="1">
      <c r="A33" s="26">
        <f t="shared" si="2"/>
        <v>32</v>
      </c>
      <c r="B33" s="27">
        <v>1</v>
      </c>
      <c r="C33" s="26" t="s">
        <v>2058</v>
      </c>
      <c r="D33" s="26" t="s">
        <v>2059</v>
      </c>
      <c r="E33" s="26" t="s">
        <v>2008</v>
      </c>
      <c r="F33" s="35" t="s">
        <v>182</v>
      </c>
      <c r="G33" s="31">
        <v>82</v>
      </c>
      <c r="H33" s="32">
        <v>1</v>
      </c>
      <c r="I33" s="142" t="str">
        <f t="shared" si="0"/>
        <v/>
      </c>
      <c r="J33" s="142" t="str">
        <f t="shared" si="1"/>
        <v/>
      </c>
      <c r="K33" s="114"/>
      <c r="L33" s="114"/>
    </row>
    <row r="34" spans="1:12" ht="48.75" customHeight="1">
      <c r="A34" s="26">
        <f t="shared" si="2"/>
        <v>33</v>
      </c>
      <c r="B34" s="27">
        <v>1</v>
      </c>
      <c r="C34" s="26" t="s">
        <v>2060</v>
      </c>
      <c r="D34" s="26" t="s">
        <v>2061</v>
      </c>
      <c r="E34" s="26" t="s">
        <v>2011</v>
      </c>
      <c r="F34" s="35" t="s">
        <v>182</v>
      </c>
      <c r="G34" s="31">
        <v>83</v>
      </c>
      <c r="H34" s="32">
        <v>1</v>
      </c>
      <c r="I34" s="142" t="str">
        <f t="shared" si="0"/>
        <v/>
      </c>
      <c r="J34" s="142" t="str">
        <f t="shared" si="1"/>
        <v/>
      </c>
      <c r="K34" s="114"/>
      <c r="L34" s="114"/>
    </row>
    <row r="35" spans="1:12" ht="12.75" customHeight="1">
      <c r="A35" s="26">
        <f t="shared" si="2"/>
        <v>34</v>
      </c>
      <c r="B35" s="27">
        <v>1</v>
      </c>
      <c r="C35" s="26" t="s">
        <v>2062</v>
      </c>
      <c r="D35" s="26" t="s">
        <v>2063</v>
      </c>
      <c r="E35" s="26"/>
      <c r="F35" s="35" t="s">
        <v>282</v>
      </c>
      <c r="G35" s="31">
        <v>84</v>
      </c>
      <c r="H35" s="32">
        <v>3</v>
      </c>
      <c r="I35" s="142" t="str">
        <f t="shared" si="0"/>
        <v/>
      </c>
      <c r="J35" s="142" t="str">
        <f t="shared" si="1"/>
        <v/>
      </c>
      <c r="K35" s="114"/>
      <c r="L35" s="114"/>
    </row>
    <row r="36" spans="1:12" ht="12.75" customHeight="1">
      <c r="A36" s="26">
        <f t="shared" si="2"/>
        <v>35</v>
      </c>
      <c r="B36" s="27">
        <v>1</v>
      </c>
      <c r="C36" s="26" t="s">
        <v>2064</v>
      </c>
      <c r="D36" s="26" t="s">
        <v>2065</v>
      </c>
      <c r="E36" s="26"/>
      <c r="F36" s="35" t="s">
        <v>153</v>
      </c>
      <c r="G36" s="31">
        <v>87</v>
      </c>
      <c r="H36" s="32">
        <v>6</v>
      </c>
      <c r="I36" s="142" t="str">
        <f t="shared" si="0"/>
        <v/>
      </c>
      <c r="J36" s="285">
        <f>_xlfn.NUMBERVALUE(I36)</f>
        <v>0</v>
      </c>
      <c r="K36" s="114"/>
      <c r="L36" s="114"/>
    </row>
    <row r="37" spans="1:12" ht="12.75" customHeight="1">
      <c r="A37" s="26">
        <f t="shared" si="2"/>
        <v>36</v>
      </c>
      <c r="B37" s="27">
        <v>1</v>
      </c>
      <c r="C37" s="26" t="s">
        <v>2066</v>
      </c>
      <c r="D37" s="26" t="s">
        <v>2067</v>
      </c>
      <c r="E37" s="26"/>
      <c r="F37" s="35" t="s">
        <v>182</v>
      </c>
      <c r="G37" s="31">
        <v>93</v>
      </c>
      <c r="H37" s="32">
        <v>1</v>
      </c>
      <c r="I37" s="142" t="str">
        <f t="shared" si="0"/>
        <v/>
      </c>
      <c r="J37" s="142" t="str">
        <f t="shared" si="1"/>
        <v/>
      </c>
      <c r="K37" s="114"/>
      <c r="L37" s="114"/>
    </row>
    <row r="38" spans="1:12" ht="22.5" customHeight="1">
      <c r="A38" s="26">
        <f t="shared" si="2"/>
        <v>37</v>
      </c>
      <c r="B38" s="27">
        <v>1</v>
      </c>
      <c r="C38" s="26" t="s">
        <v>2068</v>
      </c>
      <c r="D38" s="26" t="s">
        <v>2069</v>
      </c>
      <c r="E38" s="26" t="s">
        <v>2008</v>
      </c>
      <c r="F38" s="35" t="s">
        <v>182</v>
      </c>
      <c r="G38" s="31">
        <v>94</v>
      </c>
      <c r="H38" s="32">
        <v>1</v>
      </c>
      <c r="I38" s="142" t="str">
        <f t="shared" si="0"/>
        <v/>
      </c>
      <c r="J38" s="142" t="str">
        <f t="shared" si="1"/>
        <v/>
      </c>
      <c r="K38" s="114"/>
      <c r="L38" s="114"/>
    </row>
    <row r="39" spans="1:12" ht="48.75" customHeight="1">
      <c r="A39" s="26">
        <f t="shared" si="2"/>
        <v>38</v>
      </c>
      <c r="B39" s="27">
        <v>1</v>
      </c>
      <c r="C39" s="26" t="s">
        <v>2070</v>
      </c>
      <c r="D39" s="26" t="s">
        <v>2071</v>
      </c>
      <c r="E39" s="26" t="s">
        <v>2011</v>
      </c>
      <c r="F39" s="35" t="s">
        <v>182</v>
      </c>
      <c r="G39" s="31">
        <v>95</v>
      </c>
      <c r="H39" s="32">
        <v>1</v>
      </c>
      <c r="I39" s="142" t="str">
        <f t="shared" si="0"/>
        <v/>
      </c>
      <c r="J39" s="142" t="str">
        <f t="shared" si="1"/>
        <v/>
      </c>
      <c r="K39" s="114"/>
      <c r="L39" s="114"/>
    </row>
    <row r="40" spans="1:12" ht="12.75" customHeight="1">
      <c r="A40" s="26">
        <f t="shared" si="2"/>
        <v>39</v>
      </c>
      <c r="B40" s="27">
        <v>1</v>
      </c>
      <c r="C40" s="26" t="s">
        <v>2072</v>
      </c>
      <c r="D40" s="26" t="s">
        <v>2073</v>
      </c>
      <c r="E40" s="26"/>
      <c r="F40" s="35" t="s">
        <v>282</v>
      </c>
      <c r="G40" s="31">
        <v>96</v>
      </c>
      <c r="H40" s="32">
        <v>3</v>
      </c>
      <c r="I40" s="142" t="str">
        <f t="shared" si="0"/>
        <v/>
      </c>
      <c r="J40" s="142" t="str">
        <f t="shared" si="1"/>
        <v/>
      </c>
      <c r="K40" s="114"/>
      <c r="L40" s="114"/>
    </row>
    <row r="41" spans="1:12" ht="12.75" customHeight="1">
      <c r="A41" s="26">
        <f t="shared" si="2"/>
        <v>40</v>
      </c>
      <c r="B41" s="27">
        <v>1</v>
      </c>
      <c r="C41" s="26" t="s">
        <v>2074</v>
      </c>
      <c r="D41" s="26" t="s">
        <v>2075</v>
      </c>
      <c r="E41" s="26"/>
      <c r="F41" s="35" t="s">
        <v>153</v>
      </c>
      <c r="G41" s="31">
        <v>99</v>
      </c>
      <c r="H41" s="32">
        <v>6</v>
      </c>
      <c r="I41" s="142" t="str">
        <f t="shared" si="0"/>
        <v/>
      </c>
      <c r="J41" s="285">
        <f>_xlfn.NUMBERVALUE(I41)</f>
        <v>0</v>
      </c>
      <c r="K41" s="114"/>
      <c r="L41" s="114"/>
    </row>
    <row r="42" spans="1:12" ht="12.75" customHeight="1">
      <c r="A42" s="26">
        <f t="shared" si="2"/>
        <v>41</v>
      </c>
      <c r="B42" s="27">
        <v>1</v>
      </c>
      <c r="C42" s="26" t="s">
        <v>2076</v>
      </c>
      <c r="D42" s="26" t="s">
        <v>2077</v>
      </c>
      <c r="E42" s="26"/>
      <c r="F42" s="35" t="s">
        <v>182</v>
      </c>
      <c r="G42" s="31">
        <v>105</v>
      </c>
      <c r="H42" s="32">
        <v>1</v>
      </c>
      <c r="I42" s="142" t="str">
        <f t="shared" si="0"/>
        <v/>
      </c>
      <c r="J42" s="142" t="str">
        <f t="shared" si="1"/>
        <v/>
      </c>
      <c r="K42" s="114"/>
      <c r="L42" s="114"/>
    </row>
    <row r="43" spans="1:12" ht="22.5" customHeight="1">
      <c r="A43" s="26">
        <f t="shared" si="2"/>
        <v>42</v>
      </c>
      <c r="B43" s="27">
        <v>1</v>
      </c>
      <c r="C43" s="26" t="s">
        <v>2078</v>
      </c>
      <c r="D43" s="26" t="s">
        <v>2079</v>
      </c>
      <c r="E43" s="26" t="s">
        <v>2008</v>
      </c>
      <c r="F43" s="35" t="s">
        <v>182</v>
      </c>
      <c r="G43" s="31">
        <v>106</v>
      </c>
      <c r="H43" s="32">
        <v>1</v>
      </c>
      <c r="I43" s="142" t="str">
        <f t="shared" si="0"/>
        <v/>
      </c>
      <c r="J43" s="142" t="str">
        <f t="shared" si="1"/>
        <v/>
      </c>
      <c r="K43" s="114"/>
      <c r="L43" s="114"/>
    </row>
    <row r="44" spans="1:12" ht="48.75" customHeight="1">
      <c r="A44" s="26">
        <f t="shared" si="2"/>
        <v>43</v>
      </c>
      <c r="B44" s="27">
        <v>1</v>
      </c>
      <c r="C44" s="26" t="s">
        <v>2080</v>
      </c>
      <c r="D44" s="26" t="s">
        <v>2081</v>
      </c>
      <c r="E44" s="26" t="s">
        <v>2011</v>
      </c>
      <c r="F44" s="35" t="s">
        <v>182</v>
      </c>
      <c r="G44" s="31">
        <v>107</v>
      </c>
      <c r="H44" s="32">
        <v>1</v>
      </c>
      <c r="I44" s="142" t="str">
        <f t="shared" si="0"/>
        <v/>
      </c>
      <c r="J44" s="142" t="str">
        <f t="shared" si="1"/>
        <v/>
      </c>
      <c r="K44" s="114"/>
      <c r="L44" s="114"/>
    </row>
    <row r="45" spans="1:12" ht="12.75" customHeight="1">
      <c r="A45" s="26">
        <f t="shared" si="2"/>
        <v>44</v>
      </c>
      <c r="B45" s="27">
        <v>1</v>
      </c>
      <c r="C45" s="26" t="s">
        <v>2082</v>
      </c>
      <c r="D45" s="26" t="s">
        <v>2083</v>
      </c>
      <c r="E45" s="26"/>
      <c r="F45" s="35" t="s">
        <v>282</v>
      </c>
      <c r="G45" s="31">
        <v>108</v>
      </c>
      <c r="H45" s="32">
        <v>3</v>
      </c>
      <c r="I45" s="142" t="str">
        <f t="shared" si="0"/>
        <v/>
      </c>
      <c r="J45" s="142" t="str">
        <f t="shared" si="1"/>
        <v/>
      </c>
      <c r="K45" s="114"/>
      <c r="L45" s="114"/>
    </row>
    <row r="46" spans="1:12" ht="12.75" customHeight="1">
      <c r="A46" s="26">
        <f t="shared" si="2"/>
        <v>45</v>
      </c>
      <c r="B46" s="27">
        <v>1</v>
      </c>
      <c r="C46" s="26" t="s">
        <v>2084</v>
      </c>
      <c r="D46" s="26" t="s">
        <v>2085</v>
      </c>
      <c r="E46" s="26"/>
      <c r="F46" s="35" t="s">
        <v>153</v>
      </c>
      <c r="G46" s="31">
        <v>111</v>
      </c>
      <c r="H46" s="32">
        <v>6</v>
      </c>
      <c r="I46" s="142" t="str">
        <f t="shared" si="0"/>
        <v/>
      </c>
      <c r="J46" s="285">
        <f>_xlfn.NUMBERVALUE(I46)</f>
        <v>0</v>
      </c>
      <c r="K46" s="114"/>
      <c r="L46" s="114"/>
    </row>
    <row r="47" spans="1:12" ht="12.75" customHeight="1">
      <c r="A47" s="26">
        <f t="shared" si="2"/>
        <v>46</v>
      </c>
      <c r="B47" s="27">
        <v>1</v>
      </c>
      <c r="C47" s="26" t="s">
        <v>2086</v>
      </c>
      <c r="D47" s="26" t="s">
        <v>2087</v>
      </c>
      <c r="E47" s="26"/>
      <c r="F47" s="35" t="s">
        <v>182</v>
      </c>
      <c r="G47" s="31">
        <v>117</v>
      </c>
      <c r="H47" s="32">
        <v>1</v>
      </c>
      <c r="I47" s="142" t="str">
        <f t="shared" si="0"/>
        <v/>
      </c>
      <c r="J47" s="142" t="str">
        <f t="shared" si="1"/>
        <v/>
      </c>
      <c r="K47" s="114"/>
      <c r="L47" s="114"/>
    </row>
    <row r="48" spans="1:12" ht="22.5" customHeight="1">
      <c r="A48" s="26">
        <f t="shared" si="2"/>
        <v>47</v>
      </c>
      <c r="B48" s="27">
        <v>1</v>
      </c>
      <c r="C48" s="26" t="s">
        <v>2088</v>
      </c>
      <c r="D48" s="26" t="s">
        <v>2089</v>
      </c>
      <c r="E48" s="26" t="s">
        <v>2008</v>
      </c>
      <c r="F48" s="35" t="s">
        <v>182</v>
      </c>
      <c r="G48" s="31">
        <v>118</v>
      </c>
      <c r="H48" s="32">
        <v>1</v>
      </c>
      <c r="I48" s="142" t="str">
        <f t="shared" si="0"/>
        <v/>
      </c>
      <c r="J48" s="142" t="str">
        <f t="shared" si="1"/>
        <v/>
      </c>
      <c r="K48" s="114"/>
      <c r="L48" s="114"/>
    </row>
    <row r="49" spans="1:12" ht="48.75" customHeight="1">
      <c r="A49" s="26">
        <f t="shared" si="2"/>
        <v>48</v>
      </c>
      <c r="B49" s="27">
        <v>1</v>
      </c>
      <c r="C49" s="26" t="s">
        <v>2090</v>
      </c>
      <c r="D49" s="26" t="s">
        <v>2091</v>
      </c>
      <c r="E49" s="26" t="s">
        <v>2011</v>
      </c>
      <c r="F49" s="35" t="s">
        <v>182</v>
      </c>
      <c r="G49" s="31">
        <v>119</v>
      </c>
      <c r="H49" s="32">
        <v>1</v>
      </c>
      <c r="I49" s="142" t="str">
        <f t="shared" si="0"/>
        <v/>
      </c>
      <c r="J49" s="142" t="str">
        <f t="shared" si="1"/>
        <v/>
      </c>
      <c r="K49" s="114"/>
      <c r="L49" s="114"/>
    </row>
    <row r="50" spans="1:12" ht="12.75" customHeight="1">
      <c r="A50" s="26">
        <f t="shared" si="2"/>
        <v>49</v>
      </c>
      <c r="B50" s="27">
        <v>1</v>
      </c>
      <c r="C50" s="26" t="s">
        <v>2092</v>
      </c>
      <c r="D50" s="26" t="s">
        <v>2093</v>
      </c>
      <c r="E50" s="26"/>
      <c r="F50" s="35" t="s">
        <v>282</v>
      </c>
      <c r="G50" s="31">
        <v>120</v>
      </c>
      <c r="H50" s="32">
        <v>3</v>
      </c>
      <c r="I50" s="142" t="str">
        <f t="shared" si="0"/>
        <v/>
      </c>
      <c r="J50" s="142" t="str">
        <f t="shared" si="1"/>
        <v/>
      </c>
      <c r="K50" s="114"/>
      <c r="L50" s="114"/>
    </row>
    <row r="51" spans="1:12" ht="12.75" customHeight="1">
      <c r="A51" s="26">
        <f t="shared" si="2"/>
        <v>50</v>
      </c>
      <c r="B51" s="27">
        <v>1</v>
      </c>
      <c r="C51" s="26" t="s">
        <v>2094</v>
      </c>
      <c r="D51" s="26" t="s">
        <v>2095</v>
      </c>
      <c r="E51" s="26"/>
      <c r="F51" s="35" t="s">
        <v>153</v>
      </c>
      <c r="G51" s="31">
        <v>123</v>
      </c>
      <c r="H51" s="32">
        <v>6</v>
      </c>
      <c r="I51" s="142" t="str">
        <f t="shared" si="0"/>
        <v/>
      </c>
      <c r="J51" s="285">
        <f>_xlfn.NUMBERVALUE(I51)</f>
        <v>0</v>
      </c>
      <c r="K51" s="114"/>
      <c r="L51" s="114"/>
    </row>
    <row r="52" spans="1:12" ht="12.75" customHeight="1">
      <c r="A52" s="26">
        <f t="shared" si="2"/>
        <v>51</v>
      </c>
      <c r="B52" s="27">
        <v>1</v>
      </c>
      <c r="C52" s="26" t="s">
        <v>2096</v>
      </c>
      <c r="D52" s="26" t="s">
        <v>2097</v>
      </c>
      <c r="E52" s="26"/>
      <c r="F52" s="35" t="s">
        <v>182</v>
      </c>
      <c r="G52" s="31">
        <v>129</v>
      </c>
      <c r="H52" s="32">
        <v>1</v>
      </c>
      <c r="I52" s="142" t="str">
        <f t="shared" si="0"/>
        <v/>
      </c>
      <c r="J52" s="142" t="str">
        <f t="shared" si="1"/>
        <v/>
      </c>
      <c r="K52" s="114"/>
      <c r="L52" s="114"/>
    </row>
    <row r="53" spans="1:12" ht="22.5" customHeight="1">
      <c r="A53" s="26">
        <f t="shared" si="2"/>
        <v>52</v>
      </c>
      <c r="B53" s="27">
        <v>1</v>
      </c>
      <c r="C53" s="26" t="s">
        <v>2098</v>
      </c>
      <c r="D53" s="26" t="s">
        <v>2099</v>
      </c>
      <c r="E53" s="26" t="s">
        <v>2008</v>
      </c>
      <c r="F53" s="35" t="s">
        <v>182</v>
      </c>
      <c r="G53" s="31">
        <v>130</v>
      </c>
      <c r="H53" s="32">
        <v>1</v>
      </c>
      <c r="I53" s="142" t="str">
        <f t="shared" si="0"/>
        <v/>
      </c>
      <c r="J53" s="142" t="str">
        <f t="shared" si="1"/>
        <v/>
      </c>
      <c r="K53" s="114"/>
      <c r="L53" s="114"/>
    </row>
    <row r="54" spans="1:12" ht="48.75" customHeight="1">
      <c r="A54" s="26">
        <f t="shared" si="2"/>
        <v>53</v>
      </c>
      <c r="B54" s="27">
        <v>1</v>
      </c>
      <c r="C54" s="26" t="s">
        <v>2100</v>
      </c>
      <c r="D54" s="26" t="s">
        <v>2101</v>
      </c>
      <c r="E54" s="26" t="s">
        <v>2011</v>
      </c>
      <c r="F54" s="35" t="s">
        <v>182</v>
      </c>
      <c r="G54" s="31">
        <v>131</v>
      </c>
      <c r="H54" s="32">
        <v>1</v>
      </c>
      <c r="I54" s="142" t="str">
        <f t="shared" si="0"/>
        <v/>
      </c>
      <c r="J54" s="142" t="str">
        <f t="shared" si="1"/>
        <v/>
      </c>
      <c r="K54" s="114"/>
      <c r="L54" s="114"/>
    </row>
    <row r="55" spans="1:12" ht="12.75" customHeight="1">
      <c r="A55" s="26">
        <f t="shared" si="2"/>
        <v>54</v>
      </c>
      <c r="B55" s="27">
        <v>1</v>
      </c>
      <c r="C55" s="26" t="s">
        <v>2102</v>
      </c>
      <c r="D55" s="26" t="s">
        <v>2103</v>
      </c>
      <c r="E55" s="26"/>
      <c r="F55" s="35" t="s">
        <v>282</v>
      </c>
      <c r="G55" s="31">
        <v>132</v>
      </c>
      <c r="H55" s="32">
        <v>3</v>
      </c>
      <c r="I55" s="142" t="str">
        <f t="shared" si="0"/>
        <v/>
      </c>
      <c r="J55" s="142" t="str">
        <f t="shared" si="1"/>
        <v/>
      </c>
      <c r="K55" s="114"/>
      <c r="L55" s="114"/>
    </row>
    <row r="56" spans="1:12" ht="12.75" customHeight="1">
      <c r="A56" s="26">
        <f t="shared" si="2"/>
        <v>55</v>
      </c>
      <c r="B56" s="27">
        <v>1</v>
      </c>
      <c r="C56" s="26" t="s">
        <v>2104</v>
      </c>
      <c r="D56" s="26" t="s">
        <v>2105</v>
      </c>
      <c r="E56" s="26"/>
      <c r="F56" s="35" t="s">
        <v>153</v>
      </c>
      <c r="G56" s="31">
        <v>135</v>
      </c>
      <c r="H56" s="32">
        <v>6</v>
      </c>
      <c r="I56" s="142" t="str">
        <f t="shared" si="0"/>
        <v/>
      </c>
      <c r="J56" s="285">
        <f>_xlfn.NUMBERVALUE(I56)</f>
        <v>0</v>
      </c>
      <c r="K56" s="114"/>
      <c r="L56" s="114"/>
    </row>
    <row r="57" spans="1:12" ht="12.75" customHeight="1">
      <c r="A57" s="26">
        <f t="shared" si="2"/>
        <v>56</v>
      </c>
      <c r="B57" s="27">
        <v>1</v>
      </c>
      <c r="C57" s="26" t="s">
        <v>2106</v>
      </c>
      <c r="D57" s="26" t="s">
        <v>2107</v>
      </c>
      <c r="E57" s="26"/>
      <c r="F57" s="35" t="s">
        <v>182</v>
      </c>
      <c r="G57" s="31">
        <v>141</v>
      </c>
      <c r="H57" s="32">
        <v>1</v>
      </c>
      <c r="I57" s="142" t="str">
        <f t="shared" si="0"/>
        <v/>
      </c>
      <c r="J57" s="142" t="str">
        <f t="shared" si="1"/>
        <v/>
      </c>
      <c r="K57" s="114"/>
      <c r="L57" s="114"/>
    </row>
    <row r="58" spans="1:12" ht="22.5" customHeight="1">
      <c r="A58" s="26">
        <f t="shared" si="2"/>
        <v>57</v>
      </c>
      <c r="B58" s="27">
        <v>1</v>
      </c>
      <c r="C58" s="26" t="s">
        <v>2108</v>
      </c>
      <c r="D58" s="26" t="s">
        <v>2109</v>
      </c>
      <c r="E58" s="26" t="s">
        <v>2008</v>
      </c>
      <c r="F58" s="35" t="s">
        <v>182</v>
      </c>
      <c r="G58" s="31">
        <v>142</v>
      </c>
      <c r="H58" s="32">
        <v>1</v>
      </c>
      <c r="I58" s="142" t="str">
        <f t="shared" si="0"/>
        <v/>
      </c>
      <c r="J58" s="142" t="str">
        <f t="shared" si="1"/>
        <v/>
      </c>
      <c r="K58" s="114"/>
      <c r="L58" s="114"/>
    </row>
    <row r="59" spans="1:12" ht="48.75" customHeight="1">
      <c r="A59" s="26">
        <f t="shared" si="2"/>
        <v>58</v>
      </c>
      <c r="B59" s="27">
        <v>1</v>
      </c>
      <c r="C59" s="75" t="s">
        <v>2110</v>
      </c>
      <c r="D59" s="26" t="s">
        <v>2111</v>
      </c>
      <c r="E59" s="26" t="s">
        <v>2011</v>
      </c>
      <c r="F59" s="35" t="s">
        <v>182</v>
      </c>
      <c r="G59" s="76">
        <v>143</v>
      </c>
      <c r="H59" s="77">
        <v>1</v>
      </c>
      <c r="I59" s="142" t="str">
        <f t="shared" si="0"/>
        <v/>
      </c>
      <c r="J59" s="142" t="str">
        <f t="shared" si="1"/>
        <v/>
      </c>
      <c r="K59" s="78"/>
      <c r="L59" s="78"/>
    </row>
    <row r="60" spans="1:12" ht="12.75" customHeight="1">
      <c r="A60" s="26">
        <f t="shared" si="2"/>
        <v>59</v>
      </c>
      <c r="B60" s="27">
        <v>1</v>
      </c>
      <c r="C60" s="75" t="s">
        <v>2112</v>
      </c>
      <c r="D60" s="26" t="s">
        <v>2113</v>
      </c>
      <c r="E60" s="26"/>
      <c r="F60" s="35" t="s">
        <v>282</v>
      </c>
      <c r="G60" s="76">
        <v>144</v>
      </c>
      <c r="H60" s="77">
        <v>3</v>
      </c>
      <c r="I60" s="142" t="str">
        <f t="shared" si="0"/>
        <v/>
      </c>
      <c r="J60" s="142" t="str">
        <f t="shared" si="1"/>
        <v/>
      </c>
      <c r="K60" s="78"/>
      <c r="L60" s="78"/>
    </row>
    <row r="61" spans="1:12" ht="12.75" customHeight="1">
      <c r="A61" s="26">
        <f t="shared" si="2"/>
        <v>60</v>
      </c>
      <c r="B61" s="27">
        <v>1</v>
      </c>
      <c r="C61" s="75" t="s">
        <v>2114</v>
      </c>
      <c r="D61" s="26" t="s">
        <v>2115</v>
      </c>
      <c r="E61" s="26"/>
      <c r="F61" s="35" t="s">
        <v>153</v>
      </c>
      <c r="G61" s="76">
        <v>147</v>
      </c>
      <c r="H61" s="77">
        <v>6</v>
      </c>
      <c r="I61" s="142" t="str">
        <f t="shared" si="0"/>
        <v/>
      </c>
      <c r="J61" s="285">
        <f>_xlfn.NUMBERVALUE(I61)</f>
        <v>0</v>
      </c>
      <c r="K61" s="78"/>
      <c r="L61" s="78"/>
    </row>
    <row r="62" spans="1:12" ht="12.75" customHeight="1">
      <c r="A62" s="26">
        <f t="shared" si="2"/>
        <v>61</v>
      </c>
      <c r="B62" s="27">
        <v>1</v>
      </c>
      <c r="C62" s="75" t="s">
        <v>2116</v>
      </c>
      <c r="D62" s="26" t="s">
        <v>2117</v>
      </c>
      <c r="E62" s="26"/>
      <c r="F62" s="35" t="s">
        <v>182</v>
      </c>
      <c r="G62" s="76">
        <v>153</v>
      </c>
      <c r="H62" s="77">
        <v>1</v>
      </c>
      <c r="I62" s="142" t="str">
        <f t="shared" si="0"/>
        <v/>
      </c>
      <c r="J62" s="142" t="str">
        <f t="shared" si="1"/>
        <v/>
      </c>
      <c r="K62" s="78"/>
      <c r="L62" s="78"/>
    </row>
    <row r="63" spans="1:12" ht="22.5" customHeight="1">
      <c r="A63" s="26">
        <f t="shared" si="2"/>
        <v>62</v>
      </c>
      <c r="B63" s="27">
        <v>1</v>
      </c>
      <c r="C63" s="75" t="s">
        <v>2118</v>
      </c>
      <c r="D63" s="26" t="s">
        <v>2119</v>
      </c>
      <c r="E63" s="26" t="s">
        <v>2008</v>
      </c>
      <c r="F63" s="35" t="s">
        <v>182</v>
      </c>
      <c r="G63" s="76">
        <v>154</v>
      </c>
      <c r="H63" s="77">
        <v>1</v>
      </c>
      <c r="I63" s="142" t="str">
        <f t="shared" si="0"/>
        <v/>
      </c>
      <c r="J63" s="142" t="str">
        <f t="shared" si="1"/>
        <v/>
      </c>
      <c r="K63" s="78"/>
      <c r="L63" s="78"/>
    </row>
    <row r="64" spans="1:12" ht="48.75" customHeight="1">
      <c r="A64" s="26">
        <f t="shared" si="2"/>
        <v>63</v>
      </c>
      <c r="B64" s="27">
        <v>1</v>
      </c>
      <c r="C64" s="75" t="s">
        <v>2120</v>
      </c>
      <c r="D64" s="26" t="s">
        <v>2121</v>
      </c>
      <c r="E64" s="26" t="s">
        <v>2011</v>
      </c>
      <c r="F64" s="35" t="s">
        <v>182</v>
      </c>
      <c r="G64" s="76">
        <v>155</v>
      </c>
      <c r="H64" s="77">
        <v>1</v>
      </c>
      <c r="I64" s="142" t="str">
        <f t="shared" si="0"/>
        <v/>
      </c>
      <c r="J64" s="142" t="str">
        <f t="shared" si="1"/>
        <v/>
      </c>
      <c r="K64" s="78"/>
      <c r="L64" s="78"/>
    </row>
    <row r="65" spans="1:12" ht="12.75" customHeight="1">
      <c r="A65" s="26">
        <f t="shared" si="2"/>
        <v>64</v>
      </c>
      <c r="B65" s="27">
        <v>1</v>
      </c>
      <c r="C65" s="75" t="s">
        <v>2122</v>
      </c>
      <c r="D65" s="26" t="s">
        <v>2123</v>
      </c>
      <c r="E65" s="26"/>
      <c r="F65" s="35" t="s">
        <v>282</v>
      </c>
      <c r="G65" s="76">
        <v>156</v>
      </c>
      <c r="H65" s="77">
        <v>3</v>
      </c>
      <c r="I65" s="142" t="str">
        <f t="shared" si="0"/>
        <v/>
      </c>
      <c r="J65" s="142" t="str">
        <f t="shared" si="1"/>
        <v/>
      </c>
      <c r="K65" s="78"/>
      <c r="L65" s="78"/>
    </row>
    <row r="66" spans="1:12" ht="12.75" customHeight="1">
      <c r="A66" s="26">
        <f t="shared" si="2"/>
        <v>65</v>
      </c>
      <c r="B66" s="27">
        <v>1</v>
      </c>
      <c r="C66" s="75" t="s">
        <v>2124</v>
      </c>
      <c r="D66" s="26" t="s">
        <v>2125</v>
      </c>
      <c r="E66" s="26"/>
      <c r="F66" s="35" t="s">
        <v>153</v>
      </c>
      <c r="G66" s="76">
        <v>159</v>
      </c>
      <c r="H66" s="77">
        <v>6</v>
      </c>
      <c r="I66" s="142" t="str">
        <f t="shared" si="0"/>
        <v/>
      </c>
      <c r="J66" s="285">
        <f>_xlfn.NUMBERVALUE(I66)</f>
        <v>0</v>
      </c>
      <c r="K66" s="78"/>
      <c r="L66" s="78"/>
    </row>
    <row r="67" spans="1:12" ht="12.75" customHeight="1">
      <c r="A67" s="26">
        <f t="shared" si="2"/>
        <v>66</v>
      </c>
      <c r="B67" s="27">
        <v>1</v>
      </c>
      <c r="C67" s="75" t="s">
        <v>2126</v>
      </c>
      <c r="D67" s="26" t="s">
        <v>2127</v>
      </c>
      <c r="E67" s="26"/>
      <c r="F67" s="35" t="s">
        <v>182</v>
      </c>
      <c r="G67" s="76">
        <v>165</v>
      </c>
      <c r="H67" s="77">
        <v>1</v>
      </c>
      <c r="I67" s="142" t="str">
        <f t="shared" ref="I67:I126" si="3">MID($I$1,G67,H67)</f>
        <v/>
      </c>
      <c r="J67" s="142" t="str">
        <f t="shared" ref="J67:J126" si="4">I67</f>
        <v/>
      </c>
      <c r="K67" s="78"/>
      <c r="L67" s="78"/>
    </row>
    <row r="68" spans="1:12" ht="22.5" customHeight="1">
      <c r="A68" s="26">
        <f t="shared" ref="A68:A126" si="5">IF(B68=1,TRUNC(A67)+1,A67+0.1)</f>
        <v>67</v>
      </c>
      <c r="B68" s="27">
        <v>1</v>
      </c>
      <c r="C68" s="75" t="s">
        <v>2128</v>
      </c>
      <c r="D68" s="26" t="s">
        <v>2129</v>
      </c>
      <c r="E68" s="26" t="s">
        <v>2008</v>
      </c>
      <c r="F68" s="35" t="s">
        <v>182</v>
      </c>
      <c r="G68" s="76">
        <v>166</v>
      </c>
      <c r="H68" s="77">
        <v>1</v>
      </c>
      <c r="I68" s="142" t="str">
        <f t="shared" si="3"/>
        <v/>
      </c>
      <c r="J68" s="142" t="str">
        <f t="shared" si="4"/>
        <v/>
      </c>
      <c r="K68" s="78"/>
      <c r="L68" s="78"/>
    </row>
    <row r="69" spans="1:12" ht="48.75" customHeight="1">
      <c r="A69" s="26">
        <f t="shared" si="5"/>
        <v>68</v>
      </c>
      <c r="B69" s="27">
        <v>1</v>
      </c>
      <c r="C69" s="75" t="s">
        <v>2130</v>
      </c>
      <c r="D69" s="26" t="s">
        <v>2131</v>
      </c>
      <c r="E69" s="26" t="s">
        <v>2011</v>
      </c>
      <c r="F69" s="35" t="s">
        <v>182</v>
      </c>
      <c r="G69" s="76">
        <v>167</v>
      </c>
      <c r="H69" s="77">
        <v>1</v>
      </c>
      <c r="I69" s="142" t="str">
        <f t="shared" si="3"/>
        <v/>
      </c>
      <c r="J69" s="142" t="str">
        <f t="shared" si="4"/>
        <v/>
      </c>
      <c r="K69" s="78"/>
      <c r="L69" s="78"/>
    </row>
    <row r="70" spans="1:12" ht="12.75" customHeight="1">
      <c r="A70" s="26">
        <f t="shared" si="5"/>
        <v>69</v>
      </c>
      <c r="B70" s="27">
        <v>1</v>
      </c>
      <c r="C70" s="75" t="s">
        <v>2132</v>
      </c>
      <c r="D70" s="26" t="s">
        <v>2133</v>
      </c>
      <c r="E70" s="26"/>
      <c r="F70" s="35" t="s">
        <v>282</v>
      </c>
      <c r="G70" s="76">
        <v>168</v>
      </c>
      <c r="H70" s="77">
        <v>3</v>
      </c>
      <c r="I70" s="142" t="str">
        <f t="shared" si="3"/>
        <v/>
      </c>
      <c r="J70" s="142" t="str">
        <f t="shared" si="4"/>
        <v/>
      </c>
      <c r="K70" s="78"/>
      <c r="L70" s="78"/>
    </row>
    <row r="71" spans="1:12" ht="12.75" customHeight="1">
      <c r="A71" s="26">
        <f t="shared" si="5"/>
        <v>70</v>
      </c>
      <c r="B71" s="27">
        <v>1</v>
      </c>
      <c r="C71" s="75" t="s">
        <v>2134</v>
      </c>
      <c r="D71" s="26" t="s">
        <v>2135</v>
      </c>
      <c r="E71" s="26"/>
      <c r="F71" s="35" t="s">
        <v>153</v>
      </c>
      <c r="G71" s="76">
        <v>171</v>
      </c>
      <c r="H71" s="77">
        <v>6</v>
      </c>
      <c r="I71" s="142" t="str">
        <f t="shared" si="3"/>
        <v/>
      </c>
      <c r="J71" s="285">
        <f>_xlfn.NUMBERVALUE(I71)</f>
        <v>0</v>
      </c>
      <c r="K71" s="78"/>
      <c r="L71" s="78"/>
    </row>
    <row r="72" spans="1:12" ht="12.75" customHeight="1">
      <c r="A72" s="26">
        <f t="shared" si="5"/>
        <v>71</v>
      </c>
      <c r="B72" s="27">
        <v>1</v>
      </c>
      <c r="C72" s="75" t="s">
        <v>2136</v>
      </c>
      <c r="D72" s="26" t="s">
        <v>2137</v>
      </c>
      <c r="E72" s="26"/>
      <c r="F72" s="35" t="s">
        <v>182</v>
      </c>
      <c r="G72" s="76">
        <v>177</v>
      </c>
      <c r="H72" s="77">
        <v>1</v>
      </c>
      <c r="I72" s="142" t="str">
        <f t="shared" si="3"/>
        <v/>
      </c>
      <c r="J72" s="142" t="str">
        <f t="shared" si="4"/>
        <v/>
      </c>
      <c r="K72" s="78"/>
      <c r="L72" s="78"/>
    </row>
    <row r="73" spans="1:12" ht="22.5" customHeight="1">
      <c r="A73" s="26">
        <f t="shared" si="5"/>
        <v>72</v>
      </c>
      <c r="B73" s="27">
        <v>1</v>
      </c>
      <c r="C73" s="75" t="s">
        <v>2138</v>
      </c>
      <c r="D73" s="26" t="s">
        <v>2139</v>
      </c>
      <c r="E73" s="26" t="s">
        <v>2008</v>
      </c>
      <c r="F73" s="35" t="s">
        <v>182</v>
      </c>
      <c r="G73" s="76">
        <v>178</v>
      </c>
      <c r="H73" s="77">
        <v>1</v>
      </c>
      <c r="I73" s="142" t="str">
        <f t="shared" si="3"/>
        <v/>
      </c>
      <c r="J73" s="142" t="str">
        <f t="shared" si="4"/>
        <v/>
      </c>
      <c r="K73" s="78"/>
      <c r="L73" s="78"/>
    </row>
    <row r="74" spans="1:12" ht="48.75" customHeight="1">
      <c r="A74" s="26">
        <f t="shared" si="5"/>
        <v>73</v>
      </c>
      <c r="B74" s="27">
        <v>1</v>
      </c>
      <c r="C74" s="75" t="s">
        <v>2140</v>
      </c>
      <c r="D74" s="26" t="s">
        <v>2141</v>
      </c>
      <c r="E74" s="26" t="s">
        <v>2011</v>
      </c>
      <c r="F74" s="35" t="s">
        <v>182</v>
      </c>
      <c r="G74" s="76">
        <v>179</v>
      </c>
      <c r="H74" s="77">
        <v>1</v>
      </c>
      <c r="I74" s="142" t="str">
        <f t="shared" si="3"/>
        <v/>
      </c>
      <c r="J74" s="142" t="str">
        <f t="shared" si="4"/>
        <v/>
      </c>
      <c r="K74" s="78"/>
      <c r="L74" s="78"/>
    </row>
    <row r="75" spans="1:12" ht="12.75" customHeight="1">
      <c r="A75" s="26">
        <f t="shared" si="5"/>
        <v>74</v>
      </c>
      <c r="B75" s="27">
        <v>1</v>
      </c>
      <c r="C75" s="75" t="s">
        <v>2142</v>
      </c>
      <c r="D75" s="26" t="s">
        <v>2143</v>
      </c>
      <c r="E75" s="26"/>
      <c r="F75" s="35" t="s">
        <v>282</v>
      </c>
      <c r="G75" s="76">
        <v>180</v>
      </c>
      <c r="H75" s="77">
        <v>3</v>
      </c>
      <c r="I75" s="142" t="str">
        <f t="shared" si="3"/>
        <v/>
      </c>
      <c r="J75" s="142" t="str">
        <f t="shared" si="4"/>
        <v/>
      </c>
      <c r="K75" s="78"/>
      <c r="L75" s="78"/>
    </row>
    <row r="76" spans="1:12" ht="12.75" customHeight="1">
      <c r="A76" s="26">
        <f t="shared" si="5"/>
        <v>75</v>
      </c>
      <c r="B76" s="27">
        <v>1</v>
      </c>
      <c r="C76" s="75" t="s">
        <v>2144</v>
      </c>
      <c r="D76" s="26" t="s">
        <v>2145</v>
      </c>
      <c r="E76" s="26"/>
      <c r="F76" s="35" t="s">
        <v>153</v>
      </c>
      <c r="G76" s="76">
        <v>183</v>
      </c>
      <c r="H76" s="77">
        <v>6</v>
      </c>
      <c r="I76" s="142" t="str">
        <f t="shared" si="3"/>
        <v/>
      </c>
      <c r="J76" s="285">
        <f>_xlfn.NUMBERVALUE(I76)</f>
        <v>0</v>
      </c>
      <c r="K76" s="78"/>
      <c r="L76" s="78"/>
    </row>
    <row r="77" spans="1:12" ht="12.75" customHeight="1">
      <c r="A77" s="26">
        <f t="shared" si="5"/>
        <v>76</v>
      </c>
      <c r="B77" s="27">
        <v>1</v>
      </c>
      <c r="C77" s="75" t="s">
        <v>2146</v>
      </c>
      <c r="D77" s="26" t="s">
        <v>2147</v>
      </c>
      <c r="E77" s="26"/>
      <c r="F77" s="35" t="s">
        <v>182</v>
      </c>
      <c r="G77" s="76">
        <v>189</v>
      </c>
      <c r="H77" s="77">
        <v>1</v>
      </c>
      <c r="I77" s="142" t="str">
        <f t="shared" si="3"/>
        <v/>
      </c>
      <c r="J77" s="142" t="str">
        <f t="shared" si="4"/>
        <v/>
      </c>
      <c r="K77" s="78"/>
      <c r="L77" s="78"/>
    </row>
    <row r="78" spans="1:12" ht="22.5" customHeight="1">
      <c r="A78" s="26">
        <f t="shared" si="5"/>
        <v>77</v>
      </c>
      <c r="B78" s="27">
        <v>1</v>
      </c>
      <c r="C78" s="75" t="s">
        <v>2148</v>
      </c>
      <c r="D78" s="26" t="s">
        <v>2149</v>
      </c>
      <c r="E78" s="26" t="s">
        <v>2008</v>
      </c>
      <c r="F78" s="35" t="s">
        <v>182</v>
      </c>
      <c r="G78" s="76">
        <v>190</v>
      </c>
      <c r="H78" s="77">
        <v>1</v>
      </c>
      <c r="I78" s="142" t="str">
        <f t="shared" si="3"/>
        <v/>
      </c>
      <c r="J78" s="142" t="str">
        <f t="shared" si="4"/>
        <v/>
      </c>
      <c r="K78" s="78"/>
      <c r="L78" s="78"/>
    </row>
    <row r="79" spans="1:12" ht="48.75" customHeight="1">
      <c r="A79" s="26">
        <f t="shared" si="5"/>
        <v>78</v>
      </c>
      <c r="B79" s="27">
        <v>1</v>
      </c>
      <c r="C79" s="75" t="s">
        <v>2150</v>
      </c>
      <c r="D79" s="26" t="s">
        <v>2151</v>
      </c>
      <c r="E79" s="26" t="s">
        <v>2011</v>
      </c>
      <c r="F79" s="35" t="s">
        <v>182</v>
      </c>
      <c r="G79" s="76">
        <v>191</v>
      </c>
      <c r="H79" s="77">
        <v>1</v>
      </c>
      <c r="I79" s="142" t="str">
        <f t="shared" si="3"/>
        <v/>
      </c>
      <c r="J79" s="142" t="str">
        <f t="shared" si="4"/>
        <v/>
      </c>
      <c r="K79" s="78"/>
      <c r="L79" s="78"/>
    </row>
    <row r="80" spans="1:12" ht="12.75" customHeight="1">
      <c r="A80" s="26">
        <f t="shared" si="5"/>
        <v>79</v>
      </c>
      <c r="B80" s="27">
        <v>1</v>
      </c>
      <c r="C80" s="75" t="s">
        <v>2152</v>
      </c>
      <c r="D80" s="26" t="s">
        <v>2153</v>
      </c>
      <c r="E80" s="26"/>
      <c r="F80" s="35" t="s">
        <v>282</v>
      </c>
      <c r="G80" s="76">
        <v>192</v>
      </c>
      <c r="H80" s="77">
        <v>3</v>
      </c>
      <c r="I80" s="142" t="str">
        <f t="shared" si="3"/>
        <v/>
      </c>
      <c r="J80" s="142" t="str">
        <f t="shared" si="4"/>
        <v/>
      </c>
      <c r="K80" s="78"/>
      <c r="L80" s="78"/>
    </row>
    <row r="81" spans="1:12" ht="12.75" customHeight="1">
      <c r="A81" s="26">
        <f t="shared" si="5"/>
        <v>80</v>
      </c>
      <c r="B81" s="27">
        <v>1</v>
      </c>
      <c r="C81" s="75" t="s">
        <v>2154</v>
      </c>
      <c r="D81" s="26" t="s">
        <v>2155</v>
      </c>
      <c r="E81" s="26"/>
      <c r="F81" s="35" t="s">
        <v>153</v>
      </c>
      <c r="G81" s="76">
        <v>195</v>
      </c>
      <c r="H81" s="77">
        <v>6</v>
      </c>
      <c r="I81" s="142" t="str">
        <f t="shared" si="3"/>
        <v/>
      </c>
      <c r="J81" s="285">
        <f>_xlfn.NUMBERVALUE(I81)</f>
        <v>0</v>
      </c>
      <c r="K81" s="78"/>
      <c r="L81" s="78"/>
    </row>
    <row r="82" spans="1:12" ht="12.75" customHeight="1">
      <c r="A82" s="26">
        <f t="shared" si="5"/>
        <v>81</v>
      </c>
      <c r="B82" s="27">
        <v>1</v>
      </c>
      <c r="C82" s="75" t="s">
        <v>2156</v>
      </c>
      <c r="D82" s="26" t="s">
        <v>2157</v>
      </c>
      <c r="E82" s="26"/>
      <c r="F82" s="35" t="s">
        <v>182</v>
      </c>
      <c r="G82" s="76">
        <v>201</v>
      </c>
      <c r="H82" s="77">
        <v>1</v>
      </c>
      <c r="I82" s="142" t="str">
        <f t="shared" si="3"/>
        <v/>
      </c>
      <c r="J82" s="142" t="str">
        <f t="shared" si="4"/>
        <v/>
      </c>
      <c r="K82" s="78"/>
      <c r="L82" s="78"/>
    </row>
    <row r="83" spans="1:12" ht="22.5" customHeight="1">
      <c r="A83" s="26">
        <f t="shared" si="5"/>
        <v>82</v>
      </c>
      <c r="B83" s="27">
        <v>1</v>
      </c>
      <c r="C83" s="75" t="s">
        <v>2158</v>
      </c>
      <c r="D83" s="26" t="s">
        <v>2159</v>
      </c>
      <c r="E83" s="26" t="s">
        <v>2008</v>
      </c>
      <c r="F83" s="35" t="s">
        <v>182</v>
      </c>
      <c r="G83" s="76">
        <v>202</v>
      </c>
      <c r="H83" s="77">
        <v>1</v>
      </c>
      <c r="I83" s="142" t="str">
        <f t="shared" si="3"/>
        <v/>
      </c>
      <c r="J83" s="142" t="str">
        <f t="shared" si="4"/>
        <v/>
      </c>
      <c r="K83" s="78"/>
      <c r="L83" s="78"/>
    </row>
    <row r="84" spans="1:12" ht="48.75" customHeight="1">
      <c r="A84" s="26">
        <f t="shared" si="5"/>
        <v>83</v>
      </c>
      <c r="B84" s="27">
        <v>1</v>
      </c>
      <c r="C84" s="75" t="s">
        <v>2160</v>
      </c>
      <c r="D84" s="26" t="s">
        <v>2161</v>
      </c>
      <c r="E84" s="26" t="s">
        <v>2011</v>
      </c>
      <c r="F84" s="35" t="s">
        <v>182</v>
      </c>
      <c r="G84" s="76">
        <v>203</v>
      </c>
      <c r="H84" s="77">
        <v>1</v>
      </c>
      <c r="I84" s="142" t="str">
        <f t="shared" si="3"/>
        <v/>
      </c>
      <c r="J84" s="142" t="str">
        <f t="shared" si="4"/>
        <v/>
      </c>
      <c r="K84" s="78"/>
      <c r="L84" s="78"/>
    </row>
    <row r="85" spans="1:12" ht="12.75" customHeight="1">
      <c r="A85" s="26">
        <f t="shared" si="5"/>
        <v>84</v>
      </c>
      <c r="B85" s="27">
        <v>1</v>
      </c>
      <c r="C85" s="75" t="s">
        <v>2162</v>
      </c>
      <c r="D85" s="26" t="s">
        <v>2163</v>
      </c>
      <c r="E85" s="26"/>
      <c r="F85" s="35" t="s">
        <v>282</v>
      </c>
      <c r="G85" s="76">
        <v>204</v>
      </c>
      <c r="H85" s="77">
        <v>3</v>
      </c>
      <c r="I85" s="142" t="str">
        <f t="shared" si="3"/>
        <v/>
      </c>
      <c r="J85" s="142" t="str">
        <f t="shared" si="4"/>
        <v/>
      </c>
      <c r="K85" s="78"/>
      <c r="L85" s="78"/>
    </row>
    <row r="86" spans="1:12" ht="12.75" customHeight="1">
      <c r="A86" s="26">
        <f t="shared" si="5"/>
        <v>85</v>
      </c>
      <c r="B86" s="27">
        <v>1</v>
      </c>
      <c r="C86" s="75" t="s">
        <v>2164</v>
      </c>
      <c r="D86" s="26" t="s">
        <v>2165</v>
      </c>
      <c r="E86" s="26"/>
      <c r="F86" s="35" t="s">
        <v>153</v>
      </c>
      <c r="G86" s="76">
        <v>207</v>
      </c>
      <c r="H86" s="77">
        <v>6</v>
      </c>
      <c r="I86" s="142" t="str">
        <f t="shared" si="3"/>
        <v/>
      </c>
      <c r="J86" s="285">
        <f>_xlfn.NUMBERVALUE(I86)</f>
        <v>0</v>
      </c>
      <c r="K86" s="78"/>
      <c r="L86" s="78"/>
    </row>
    <row r="87" spans="1:12" ht="12.75" customHeight="1">
      <c r="A87" s="26">
        <f t="shared" si="5"/>
        <v>86</v>
      </c>
      <c r="B87" s="27">
        <v>1</v>
      </c>
      <c r="C87" s="75" t="s">
        <v>2166</v>
      </c>
      <c r="D87" s="26" t="s">
        <v>2167</v>
      </c>
      <c r="E87" s="26"/>
      <c r="F87" s="35" t="s">
        <v>182</v>
      </c>
      <c r="G87" s="76">
        <v>213</v>
      </c>
      <c r="H87" s="77">
        <v>1</v>
      </c>
      <c r="I87" s="142" t="str">
        <f t="shared" si="3"/>
        <v/>
      </c>
      <c r="J87" s="142" t="str">
        <f t="shared" si="4"/>
        <v/>
      </c>
      <c r="K87" s="78"/>
      <c r="L87" s="78"/>
    </row>
    <row r="88" spans="1:12" ht="22.5" customHeight="1">
      <c r="A88" s="26">
        <f t="shared" si="5"/>
        <v>87</v>
      </c>
      <c r="B88" s="27">
        <v>1</v>
      </c>
      <c r="C88" s="75" t="s">
        <v>2168</v>
      </c>
      <c r="D88" s="26" t="s">
        <v>2169</v>
      </c>
      <c r="E88" s="26" t="s">
        <v>2008</v>
      </c>
      <c r="F88" s="35" t="s">
        <v>182</v>
      </c>
      <c r="G88" s="76">
        <v>214</v>
      </c>
      <c r="H88" s="77">
        <v>1</v>
      </c>
      <c r="I88" s="142" t="str">
        <f t="shared" si="3"/>
        <v/>
      </c>
      <c r="J88" s="142" t="str">
        <f t="shared" si="4"/>
        <v/>
      </c>
      <c r="K88" s="78"/>
      <c r="L88" s="78"/>
    </row>
    <row r="89" spans="1:12" ht="48.75" customHeight="1">
      <c r="A89" s="26">
        <f t="shared" si="5"/>
        <v>88</v>
      </c>
      <c r="B89" s="27">
        <v>1</v>
      </c>
      <c r="C89" s="75" t="s">
        <v>2170</v>
      </c>
      <c r="D89" s="26" t="s">
        <v>2171</v>
      </c>
      <c r="E89" s="26" t="s">
        <v>2011</v>
      </c>
      <c r="F89" s="35" t="s">
        <v>182</v>
      </c>
      <c r="G89" s="76">
        <v>215</v>
      </c>
      <c r="H89" s="77">
        <v>1</v>
      </c>
      <c r="I89" s="142" t="str">
        <f t="shared" si="3"/>
        <v/>
      </c>
      <c r="J89" s="142" t="str">
        <f t="shared" si="4"/>
        <v/>
      </c>
      <c r="K89" s="78"/>
      <c r="L89" s="78"/>
    </row>
    <row r="90" spans="1:12" ht="12.75" customHeight="1">
      <c r="A90" s="26">
        <f t="shared" si="5"/>
        <v>89</v>
      </c>
      <c r="B90" s="27">
        <v>1</v>
      </c>
      <c r="C90" s="75" t="s">
        <v>2172</v>
      </c>
      <c r="D90" s="26" t="s">
        <v>2173</v>
      </c>
      <c r="E90" s="26"/>
      <c r="F90" s="35" t="s">
        <v>282</v>
      </c>
      <c r="G90" s="76">
        <v>216</v>
      </c>
      <c r="H90" s="77">
        <v>3</v>
      </c>
      <c r="I90" s="142" t="str">
        <f t="shared" si="3"/>
        <v/>
      </c>
      <c r="J90" s="142" t="str">
        <f t="shared" si="4"/>
        <v/>
      </c>
      <c r="K90" s="78"/>
      <c r="L90" s="78"/>
    </row>
    <row r="91" spans="1:12" ht="12.75" customHeight="1">
      <c r="A91" s="26">
        <f t="shared" si="5"/>
        <v>90</v>
      </c>
      <c r="B91" s="27">
        <v>1</v>
      </c>
      <c r="C91" s="75" t="s">
        <v>2174</v>
      </c>
      <c r="D91" s="26" t="s">
        <v>2175</v>
      </c>
      <c r="E91" s="26"/>
      <c r="F91" s="35" t="s">
        <v>153</v>
      </c>
      <c r="G91" s="76">
        <v>219</v>
      </c>
      <c r="H91" s="77">
        <v>6</v>
      </c>
      <c r="I91" s="142" t="str">
        <f t="shared" si="3"/>
        <v/>
      </c>
      <c r="J91" s="285">
        <f>_xlfn.NUMBERVALUE(I91)</f>
        <v>0</v>
      </c>
      <c r="K91" s="78"/>
      <c r="L91" s="78"/>
    </row>
    <row r="92" spans="1:12" ht="12.75" customHeight="1">
      <c r="A92" s="26">
        <f t="shared" si="5"/>
        <v>91</v>
      </c>
      <c r="B92" s="27">
        <v>1</v>
      </c>
      <c r="C92" s="75" t="s">
        <v>2176</v>
      </c>
      <c r="D92" s="26" t="s">
        <v>2177</v>
      </c>
      <c r="E92" s="26"/>
      <c r="F92" s="35" t="s">
        <v>182</v>
      </c>
      <c r="G92" s="76">
        <v>225</v>
      </c>
      <c r="H92" s="77">
        <v>1</v>
      </c>
      <c r="I92" s="142" t="str">
        <f t="shared" si="3"/>
        <v/>
      </c>
      <c r="J92" s="142" t="str">
        <f t="shared" si="4"/>
        <v/>
      </c>
      <c r="K92" s="78"/>
      <c r="L92" s="78"/>
    </row>
    <row r="93" spans="1:12" ht="22.5" customHeight="1">
      <c r="A93" s="26">
        <f t="shared" si="5"/>
        <v>92</v>
      </c>
      <c r="B93" s="27">
        <v>1</v>
      </c>
      <c r="C93" s="75" t="s">
        <v>2178</v>
      </c>
      <c r="D93" s="26" t="s">
        <v>2179</v>
      </c>
      <c r="E93" s="26" t="s">
        <v>2008</v>
      </c>
      <c r="F93" s="35" t="s">
        <v>182</v>
      </c>
      <c r="G93" s="76">
        <v>226</v>
      </c>
      <c r="H93" s="77">
        <v>1</v>
      </c>
      <c r="I93" s="142" t="str">
        <f t="shared" si="3"/>
        <v/>
      </c>
      <c r="J93" s="142" t="str">
        <f t="shared" si="4"/>
        <v/>
      </c>
      <c r="K93" s="78"/>
      <c r="L93" s="78"/>
    </row>
    <row r="94" spans="1:12" ht="48.75" customHeight="1">
      <c r="A94" s="26">
        <f t="shared" si="5"/>
        <v>93</v>
      </c>
      <c r="B94" s="27">
        <v>1</v>
      </c>
      <c r="C94" s="75" t="s">
        <v>2180</v>
      </c>
      <c r="D94" s="26" t="s">
        <v>2181</v>
      </c>
      <c r="E94" s="26" t="s">
        <v>2011</v>
      </c>
      <c r="F94" s="35" t="s">
        <v>182</v>
      </c>
      <c r="G94" s="76">
        <v>227</v>
      </c>
      <c r="H94" s="77">
        <v>1</v>
      </c>
      <c r="I94" s="142" t="str">
        <f t="shared" si="3"/>
        <v/>
      </c>
      <c r="J94" s="142" t="str">
        <f t="shared" si="4"/>
        <v/>
      </c>
      <c r="K94" s="78"/>
      <c r="L94" s="78"/>
    </row>
    <row r="95" spans="1:12" ht="12.75" customHeight="1">
      <c r="A95" s="26">
        <f t="shared" si="5"/>
        <v>94</v>
      </c>
      <c r="B95" s="27">
        <v>1</v>
      </c>
      <c r="C95" s="75" t="s">
        <v>2182</v>
      </c>
      <c r="D95" s="26" t="s">
        <v>2183</v>
      </c>
      <c r="E95" s="26"/>
      <c r="F95" s="35" t="s">
        <v>282</v>
      </c>
      <c r="G95" s="76">
        <v>228</v>
      </c>
      <c r="H95" s="77">
        <v>3</v>
      </c>
      <c r="I95" s="142" t="str">
        <f t="shared" si="3"/>
        <v/>
      </c>
      <c r="J95" s="142" t="str">
        <f t="shared" si="4"/>
        <v/>
      </c>
      <c r="K95" s="78"/>
      <c r="L95" s="78"/>
    </row>
    <row r="96" spans="1:12" ht="12.75" customHeight="1">
      <c r="A96" s="26">
        <f t="shared" si="5"/>
        <v>95</v>
      </c>
      <c r="B96" s="27">
        <v>1</v>
      </c>
      <c r="C96" s="75" t="s">
        <v>2184</v>
      </c>
      <c r="D96" s="26" t="s">
        <v>2185</v>
      </c>
      <c r="E96" s="26"/>
      <c r="F96" s="35" t="s">
        <v>153</v>
      </c>
      <c r="G96" s="76">
        <v>231</v>
      </c>
      <c r="H96" s="77">
        <v>6</v>
      </c>
      <c r="I96" s="142" t="str">
        <f t="shared" si="3"/>
        <v/>
      </c>
      <c r="J96" s="285">
        <f>_xlfn.NUMBERVALUE(I96)</f>
        <v>0</v>
      </c>
      <c r="K96" s="78"/>
      <c r="L96" s="78"/>
    </row>
    <row r="97" spans="1:12" ht="12.75" customHeight="1">
      <c r="A97" s="26">
        <f t="shared" si="5"/>
        <v>96</v>
      </c>
      <c r="B97" s="27">
        <v>1</v>
      </c>
      <c r="C97" s="75" t="s">
        <v>2186</v>
      </c>
      <c r="D97" s="26" t="s">
        <v>2187</v>
      </c>
      <c r="E97" s="26"/>
      <c r="F97" s="35" t="s">
        <v>182</v>
      </c>
      <c r="G97" s="76">
        <v>237</v>
      </c>
      <c r="H97" s="77">
        <v>1</v>
      </c>
      <c r="I97" s="142" t="str">
        <f t="shared" si="3"/>
        <v/>
      </c>
      <c r="J97" s="142" t="str">
        <f t="shared" si="4"/>
        <v/>
      </c>
      <c r="K97" s="78"/>
      <c r="L97" s="78"/>
    </row>
    <row r="98" spans="1:12" ht="22.5" customHeight="1">
      <c r="A98" s="26">
        <f t="shared" si="5"/>
        <v>97</v>
      </c>
      <c r="B98" s="27">
        <v>1</v>
      </c>
      <c r="C98" s="75" t="s">
        <v>2188</v>
      </c>
      <c r="D98" s="26" t="s">
        <v>2189</v>
      </c>
      <c r="E98" s="26" t="s">
        <v>2008</v>
      </c>
      <c r="F98" s="35" t="s">
        <v>182</v>
      </c>
      <c r="G98" s="76">
        <v>238</v>
      </c>
      <c r="H98" s="77">
        <v>1</v>
      </c>
      <c r="I98" s="142" t="str">
        <f t="shared" si="3"/>
        <v/>
      </c>
      <c r="J98" s="142" t="str">
        <f t="shared" si="4"/>
        <v/>
      </c>
      <c r="K98" s="78"/>
      <c r="L98" s="78"/>
    </row>
    <row r="99" spans="1:12" ht="48.75" customHeight="1">
      <c r="A99" s="26">
        <f t="shared" si="5"/>
        <v>98</v>
      </c>
      <c r="B99" s="27">
        <v>1</v>
      </c>
      <c r="C99" s="75" t="s">
        <v>2190</v>
      </c>
      <c r="D99" s="26" t="s">
        <v>2191</v>
      </c>
      <c r="E99" s="26" t="s">
        <v>2011</v>
      </c>
      <c r="F99" s="35" t="s">
        <v>182</v>
      </c>
      <c r="G99" s="76">
        <v>239</v>
      </c>
      <c r="H99" s="77">
        <v>1</v>
      </c>
      <c r="I99" s="142" t="str">
        <f t="shared" si="3"/>
        <v/>
      </c>
      <c r="J99" s="142" t="str">
        <f t="shared" si="4"/>
        <v/>
      </c>
      <c r="K99" s="78"/>
      <c r="L99" s="78"/>
    </row>
    <row r="100" spans="1:12" ht="12.75" customHeight="1">
      <c r="A100" s="26">
        <f t="shared" si="5"/>
        <v>99</v>
      </c>
      <c r="B100" s="27">
        <v>1</v>
      </c>
      <c r="C100" s="75" t="s">
        <v>2192</v>
      </c>
      <c r="D100" s="26" t="s">
        <v>2193</v>
      </c>
      <c r="E100" s="26"/>
      <c r="F100" s="35" t="s">
        <v>282</v>
      </c>
      <c r="G100" s="76">
        <v>240</v>
      </c>
      <c r="H100" s="77">
        <v>3</v>
      </c>
      <c r="I100" s="142" t="str">
        <f t="shared" si="3"/>
        <v/>
      </c>
      <c r="J100" s="142" t="str">
        <f t="shared" si="4"/>
        <v/>
      </c>
      <c r="K100" s="78"/>
      <c r="L100" s="78"/>
    </row>
    <row r="101" spans="1:12" ht="12.75" customHeight="1">
      <c r="A101" s="26">
        <f t="shared" si="5"/>
        <v>100</v>
      </c>
      <c r="B101" s="27">
        <v>1</v>
      </c>
      <c r="C101" s="75" t="s">
        <v>2194</v>
      </c>
      <c r="D101" s="26" t="s">
        <v>2195</v>
      </c>
      <c r="E101" s="26"/>
      <c r="F101" s="35" t="s">
        <v>153</v>
      </c>
      <c r="G101" s="76">
        <v>243</v>
      </c>
      <c r="H101" s="77">
        <v>6</v>
      </c>
      <c r="I101" s="142" t="str">
        <f t="shared" si="3"/>
        <v/>
      </c>
      <c r="J101" s="285">
        <f>_xlfn.NUMBERVALUE(I101)</f>
        <v>0</v>
      </c>
      <c r="K101" s="78"/>
      <c r="L101" s="78"/>
    </row>
    <row r="102" spans="1:12" ht="12.75" customHeight="1">
      <c r="A102" s="26">
        <f t="shared" si="5"/>
        <v>101</v>
      </c>
      <c r="B102" s="27">
        <v>1</v>
      </c>
      <c r="C102" s="75" t="s">
        <v>2196</v>
      </c>
      <c r="D102" s="26" t="s">
        <v>2197</v>
      </c>
      <c r="E102" s="26"/>
      <c r="F102" s="35" t="s">
        <v>182</v>
      </c>
      <c r="G102" s="76">
        <v>249</v>
      </c>
      <c r="H102" s="77">
        <v>1</v>
      </c>
      <c r="I102" s="142" t="str">
        <f t="shared" si="3"/>
        <v/>
      </c>
      <c r="J102" s="142" t="str">
        <f t="shared" si="4"/>
        <v/>
      </c>
      <c r="K102" s="78"/>
      <c r="L102" s="78"/>
    </row>
    <row r="103" spans="1:12" ht="22.5" customHeight="1">
      <c r="A103" s="26">
        <f t="shared" si="5"/>
        <v>102</v>
      </c>
      <c r="B103" s="27">
        <v>1</v>
      </c>
      <c r="C103" s="75" t="s">
        <v>2198</v>
      </c>
      <c r="D103" s="26" t="s">
        <v>2199</v>
      </c>
      <c r="E103" s="26" t="s">
        <v>2008</v>
      </c>
      <c r="F103" s="35" t="s">
        <v>182</v>
      </c>
      <c r="G103" s="76">
        <v>250</v>
      </c>
      <c r="H103" s="77">
        <v>1</v>
      </c>
      <c r="I103" s="142" t="str">
        <f t="shared" si="3"/>
        <v/>
      </c>
      <c r="J103" s="142" t="str">
        <f t="shared" si="4"/>
        <v/>
      </c>
      <c r="K103" s="78"/>
      <c r="L103" s="78"/>
    </row>
    <row r="104" spans="1:12" ht="48.75" customHeight="1">
      <c r="A104" s="26">
        <f t="shared" si="5"/>
        <v>103</v>
      </c>
      <c r="B104" s="27">
        <v>1</v>
      </c>
      <c r="C104" s="75" t="s">
        <v>2200</v>
      </c>
      <c r="D104" s="26" t="s">
        <v>2201</v>
      </c>
      <c r="E104" s="26" t="s">
        <v>2011</v>
      </c>
      <c r="F104" s="35" t="s">
        <v>182</v>
      </c>
      <c r="G104" s="76">
        <v>251</v>
      </c>
      <c r="H104" s="77">
        <v>1</v>
      </c>
      <c r="I104" s="142" t="str">
        <f t="shared" si="3"/>
        <v/>
      </c>
      <c r="J104" s="142" t="str">
        <f t="shared" si="4"/>
        <v/>
      </c>
      <c r="K104" s="78"/>
      <c r="L104" s="78"/>
    </row>
    <row r="105" spans="1:12" ht="12.75" customHeight="1">
      <c r="A105" s="26">
        <f t="shared" si="5"/>
        <v>104</v>
      </c>
      <c r="B105" s="27">
        <v>1</v>
      </c>
      <c r="C105" s="75" t="s">
        <v>2202</v>
      </c>
      <c r="D105" s="26" t="s">
        <v>2203</v>
      </c>
      <c r="E105" s="26"/>
      <c r="F105" s="35" t="s">
        <v>282</v>
      </c>
      <c r="G105" s="76">
        <v>252</v>
      </c>
      <c r="H105" s="77">
        <v>3</v>
      </c>
      <c r="I105" s="142" t="str">
        <f t="shared" si="3"/>
        <v/>
      </c>
      <c r="J105" s="142" t="str">
        <f t="shared" si="4"/>
        <v/>
      </c>
      <c r="K105" s="78"/>
      <c r="L105" s="78"/>
    </row>
    <row r="106" spans="1:12" ht="36" hidden="1" customHeight="1">
      <c r="A106" s="117">
        <f t="shared" si="5"/>
        <v>105</v>
      </c>
      <c r="B106" s="118">
        <v>1</v>
      </c>
      <c r="C106" s="117" t="s">
        <v>2204</v>
      </c>
      <c r="D106" s="117" t="s">
        <v>2205</v>
      </c>
      <c r="E106" s="117" t="s">
        <v>2206</v>
      </c>
      <c r="F106" s="117" t="s">
        <v>182</v>
      </c>
      <c r="G106" s="117">
        <v>255</v>
      </c>
      <c r="H106" s="146">
        <v>1</v>
      </c>
      <c r="I106" s="147" t="str">
        <f t="shared" si="3"/>
        <v/>
      </c>
      <c r="J106" s="147" t="str">
        <f t="shared" si="4"/>
        <v/>
      </c>
      <c r="K106" s="148"/>
      <c r="L106" s="148" t="s">
        <v>10</v>
      </c>
    </row>
    <row r="107" spans="1:12" ht="36" hidden="1" customHeight="1">
      <c r="A107" s="117">
        <f t="shared" si="5"/>
        <v>106</v>
      </c>
      <c r="B107" s="118">
        <v>1</v>
      </c>
      <c r="C107" s="117" t="s">
        <v>2207</v>
      </c>
      <c r="D107" s="117" t="s">
        <v>2208</v>
      </c>
      <c r="E107" s="117" t="s">
        <v>2206</v>
      </c>
      <c r="F107" s="117" t="s">
        <v>182</v>
      </c>
      <c r="G107" s="117">
        <v>256</v>
      </c>
      <c r="H107" s="146">
        <v>1</v>
      </c>
      <c r="I107" s="147" t="str">
        <f t="shared" si="3"/>
        <v/>
      </c>
      <c r="J107" s="147" t="str">
        <f t="shared" si="4"/>
        <v/>
      </c>
      <c r="K107" s="148"/>
      <c r="L107" s="148" t="s">
        <v>10</v>
      </c>
    </row>
    <row r="108" spans="1:12" ht="36" hidden="1" customHeight="1">
      <c r="A108" s="117">
        <f t="shared" si="5"/>
        <v>107</v>
      </c>
      <c r="B108" s="118">
        <v>1</v>
      </c>
      <c r="C108" s="117" t="s">
        <v>2209</v>
      </c>
      <c r="D108" s="117" t="s">
        <v>2210</v>
      </c>
      <c r="E108" s="117" t="s">
        <v>2206</v>
      </c>
      <c r="F108" s="117" t="s">
        <v>182</v>
      </c>
      <c r="G108" s="117">
        <v>257</v>
      </c>
      <c r="H108" s="146">
        <v>1</v>
      </c>
      <c r="I108" s="147" t="str">
        <f t="shared" si="3"/>
        <v/>
      </c>
      <c r="J108" s="147" t="str">
        <f t="shared" si="4"/>
        <v/>
      </c>
      <c r="K108" s="148"/>
      <c r="L108" s="148" t="s">
        <v>10</v>
      </c>
    </row>
    <row r="109" spans="1:12" ht="36" hidden="1" customHeight="1">
      <c r="A109" s="117">
        <f t="shared" si="5"/>
        <v>108</v>
      </c>
      <c r="B109" s="118">
        <v>1</v>
      </c>
      <c r="C109" s="117" t="s">
        <v>2211</v>
      </c>
      <c r="D109" s="117" t="s">
        <v>2212</v>
      </c>
      <c r="E109" s="117" t="s">
        <v>2206</v>
      </c>
      <c r="F109" s="117" t="s">
        <v>182</v>
      </c>
      <c r="G109" s="117">
        <v>258</v>
      </c>
      <c r="H109" s="146">
        <v>1</v>
      </c>
      <c r="I109" s="147" t="str">
        <f t="shared" si="3"/>
        <v/>
      </c>
      <c r="J109" s="147" t="str">
        <f t="shared" si="4"/>
        <v/>
      </c>
      <c r="K109" s="148"/>
      <c r="L109" s="148" t="s">
        <v>10</v>
      </c>
    </row>
    <row r="110" spans="1:12" ht="36" hidden="1" customHeight="1">
      <c r="A110" s="117">
        <f t="shared" si="5"/>
        <v>109</v>
      </c>
      <c r="B110" s="118">
        <v>1</v>
      </c>
      <c r="C110" s="117" t="s">
        <v>2213</v>
      </c>
      <c r="D110" s="117" t="s">
        <v>2214</v>
      </c>
      <c r="E110" s="117" t="s">
        <v>2206</v>
      </c>
      <c r="F110" s="117" t="s">
        <v>182</v>
      </c>
      <c r="G110" s="117">
        <v>259</v>
      </c>
      <c r="H110" s="146">
        <v>1</v>
      </c>
      <c r="I110" s="147" t="str">
        <f t="shared" si="3"/>
        <v/>
      </c>
      <c r="J110" s="147" t="str">
        <f t="shared" si="4"/>
        <v/>
      </c>
      <c r="K110" s="148"/>
      <c r="L110" s="148" t="s">
        <v>10</v>
      </c>
    </row>
    <row r="111" spans="1:12" ht="36" hidden="1" customHeight="1">
      <c r="A111" s="117">
        <f t="shared" si="5"/>
        <v>110</v>
      </c>
      <c r="B111" s="118">
        <v>1</v>
      </c>
      <c r="C111" s="117" t="s">
        <v>2215</v>
      </c>
      <c r="D111" s="117" t="s">
        <v>2216</v>
      </c>
      <c r="E111" s="117" t="s">
        <v>2206</v>
      </c>
      <c r="F111" s="117" t="s">
        <v>182</v>
      </c>
      <c r="G111" s="117">
        <v>260</v>
      </c>
      <c r="H111" s="146">
        <v>1</v>
      </c>
      <c r="I111" s="147" t="str">
        <f t="shared" si="3"/>
        <v/>
      </c>
      <c r="J111" s="147" t="str">
        <f t="shared" si="4"/>
        <v/>
      </c>
      <c r="K111" s="148"/>
      <c r="L111" s="148" t="s">
        <v>10</v>
      </c>
    </row>
    <row r="112" spans="1:12" ht="36" hidden="1" customHeight="1">
      <c r="A112" s="117">
        <f t="shared" si="5"/>
        <v>111</v>
      </c>
      <c r="B112" s="118">
        <v>1</v>
      </c>
      <c r="C112" s="117" t="s">
        <v>2217</v>
      </c>
      <c r="D112" s="117" t="s">
        <v>2218</v>
      </c>
      <c r="E112" s="117" t="s">
        <v>2206</v>
      </c>
      <c r="F112" s="117" t="s">
        <v>182</v>
      </c>
      <c r="G112" s="117">
        <v>261</v>
      </c>
      <c r="H112" s="146">
        <v>1</v>
      </c>
      <c r="I112" s="147" t="str">
        <f t="shared" si="3"/>
        <v/>
      </c>
      <c r="J112" s="147" t="str">
        <f t="shared" si="4"/>
        <v/>
      </c>
      <c r="K112" s="148"/>
      <c r="L112" s="148" t="s">
        <v>10</v>
      </c>
    </row>
    <row r="113" spans="1:12" ht="36" hidden="1" customHeight="1">
      <c r="A113" s="117">
        <f t="shared" si="5"/>
        <v>112</v>
      </c>
      <c r="B113" s="118">
        <v>1</v>
      </c>
      <c r="C113" s="117" t="s">
        <v>2219</v>
      </c>
      <c r="D113" s="117" t="s">
        <v>2220</v>
      </c>
      <c r="E113" s="117" t="s">
        <v>2206</v>
      </c>
      <c r="F113" s="117" t="s">
        <v>182</v>
      </c>
      <c r="G113" s="117">
        <v>262</v>
      </c>
      <c r="H113" s="146">
        <v>1</v>
      </c>
      <c r="I113" s="147" t="str">
        <f t="shared" si="3"/>
        <v/>
      </c>
      <c r="J113" s="147" t="str">
        <f t="shared" si="4"/>
        <v/>
      </c>
      <c r="K113" s="148"/>
      <c r="L113" s="148" t="s">
        <v>10</v>
      </c>
    </row>
    <row r="114" spans="1:12" ht="36" hidden="1" customHeight="1">
      <c r="A114" s="117">
        <f t="shared" si="5"/>
        <v>113</v>
      </c>
      <c r="B114" s="118">
        <v>1</v>
      </c>
      <c r="C114" s="117" t="s">
        <v>2221</v>
      </c>
      <c r="D114" s="117" t="s">
        <v>2222</v>
      </c>
      <c r="E114" s="117" t="s">
        <v>2206</v>
      </c>
      <c r="F114" s="117" t="s">
        <v>182</v>
      </c>
      <c r="G114" s="117">
        <v>263</v>
      </c>
      <c r="H114" s="146">
        <v>1</v>
      </c>
      <c r="I114" s="147" t="str">
        <f t="shared" si="3"/>
        <v/>
      </c>
      <c r="J114" s="147" t="str">
        <f t="shared" si="4"/>
        <v/>
      </c>
      <c r="K114" s="148"/>
      <c r="L114" s="148" t="s">
        <v>10</v>
      </c>
    </row>
    <row r="115" spans="1:12" ht="36" hidden="1" customHeight="1">
      <c r="A115" s="117">
        <f t="shared" si="5"/>
        <v>114</v>
      </c>
      <c r="B115" s="118">
        <v>1</v>
      </c>
      <c r="C115" s="117" t="s">
        <v>2223</v>
      </c>
      <c r="D115" s="117" t="s">
        <v>2224</v>
      </c>
      <c r="E115" s="117" t="s">
        <v>2206</v>
      </c>
      <c r="F115" s="117" t="s">
        <v>182</v>
      </c>
      <c r="G115" s="117">
        <v>264</v>
      </c>
      <c r="H115" s="146">
        <v>1</v>
      </c>
      <c r="I115" s="147" t="str">
        <f t="shared" si="3"/>
        <v/>
      </c>
      <c r="J115" s="147" t="str">
        <f t="shared" si="4"/>
        <v/>
      </c>
      <c r="K115" s="148"/>
      <c r="L115" s="148" t="s">
        <v>10</v>
      </c>
    </row>
    <row r="116" spans="1:12" ht="36" hidden="1" customHeight="1">
      <c r="A116" s="117">
        <f t="shared" si="5"/>
        <v>115</v>
      </c>
      <c r="B116" s="118">
        <v>1</v>
      </c>
      <c r="C116" s="117" t="s">
        <v>2225</v>
      </c>
      <c r="D116" s="117" t="s">
        <v>2226</v>
      </c>
      <c r="E116" s="117" t="s">
        <v>2206</v>
      </c>
      <c r="F116" s="117" t="s">
        <v>182</v>
      </c>
      <c r="G116" s="117">
        <v>265</v>
      </c>
      <c r="H116" s="146">
        <v>1</v>
      </c>
      <c r="I116" s="147" t="str">
        <f t="shared" si="3"/>
        <v/>
      </c>
      <c r="J116" s="147" t="str">
        <f t="shared" si="4"/>
        <v/>
      </c>
      <c r="K116" s="148"/>
      <c r="L116" s="148" t="s">
        <v>10</v>
      </c>
    </row>
    <row r="117" spans="1:12" ht="36" hidden="1" customHeight="1">
      <c r="A117" s="117">
        <f t="shared" si="5"/>
        <v>116</v>
      </c>
      <c r="B117" s="118">
        <v>1</v>
      </c>
      <c r="C117" s="117" t="s">
        <v>2227</v>
      </c>
      <c r="D117" s="117" t="s">
        <v>2228</v>
      </c>
      <c r="E117" s="117" t="s">
        <v>2206</v>
      </c>
      <c r="F117" s="117" t="s">
        <v>182</v>
      </c>
      <c r="G117" s="117">
        <v>266</v>
      </c>
      <c r="H117" s="146">
        <v>1</v>
      </c>
      <c r="I117" s="147" t="str">
        <f t="shared" si="3"/>
        <v/>
      </c>
      <c r="J117" s="147" t="str">
        <f t="shared" si="4"/>
        <v/>
      </c>
      <c r="K117" s="148"/>
      <c r="L117" s="148" t="s">
        <v>10</v>
      </c>
    </row>
    <row r="118" spans="1:12" ht="36" hidden="1" customHeight="1">
      <c r="A118" s="117">
        <f t="shared" si="5"/>
        <v>117</v>
      </c>
      <c r="B118" s="118">
        <v>1</v>
      </c>
      <c r="C118" s="117" t="s">
        <v>2229</v>
      </c>
      <c r="D118" s="117" t="s">
        <v>2230</v>
      </c>
      <c r="E118" s="117" t="s">
        <v>2206</v>
      </c>
      <c r="F118" s="117" t="s">
        <v>182</v>
      </c>
      <c r="G118" s="117">
        <v>267</v>
      </c>
      <c r="H118" s="146">
        <v>1</v>
      </c>
      <c r="I118" s="147" t="str">
        <f t="shared" si="3"/>
        <v/>
      </c>
      <c r="J118" s="147" t="str">
        <f t="shared" si="4"/>
        <v/>
      </c>
      <c r="K118" s="148"/>
      <c r="L118" s="148" t="s">
        <v>10</v>
      </c>
    </row>
    <row r="119" spans="1:12" ht="36" hidden="1" customHeight="1">
      <c r="A119" s="117">
        <f t="shared" si="5"/>
        <v>118</v>
      </c>
      <c r="B119" s="118">
        <v>1</v>
      </c>
      <c r="C119" s="117" t="s">
        <v>2231</v>
      </c>
      <c r="D119" s="117" t="s">
        <v>2232</v>
      </c>
      <c r="E119" s="117" t="s">
        <v>2206</v>
      </c>
      <c r="F119" s="117" t="s">
        <v>182</v>
      </c>
      <c r="G119" s="117">
        <v>268</v>
      </c>
      <c r="H119" s="146">
        <v>1</v>
      </c>
      <c r="I119" s="147" t="str">
        <f t="shared" si="3"/>
        <v/>
      </c>
      <c r="J119" s="147" t="str">
        <f t="shared" si="4"/>
        <v/>
      </c>
      <c r="K119" s="148"/>
      <c r="L119" s="148" t="s">
        <v>10</v>
      </c>
    </row>
    <row r="120" spans="1:12" ht="36" hidden="1" customHeight="1">
      <c r="A120" s="117">
        <f t="shared" si="5"/>
        <v>119</v>
      </c>
      <c r="B120" s="118">
        <v>1</v>
      </c>
      <c r="C120" s="117" t="s">
        <v>2233</v>
      </c>
      <c r="D120" s="117" t="s">
        <v>2234</v>
      </c>
      <c r="E120" s="117" t="s">
        <v>2206</v>
      </c>
      <c r="F120" s="117" t="s">
        <v>182</v>
      </c>
      <c r="G120" s="117">
        <v>269</v>
      </c>
      <c r="H120" s="146">
        <v>1</v>
      </c>
      <c r="I120" s="147" t="str">
        <f t="shared" si="3"/>
        <v/>
      </c>
      <c r="J120" s="147" t="str">
        <f t="shared" si="4"/>
        <v/>
      </c>
      <c r="K120" s="148"/>
      <c r="L120" s="148" t="s">
        <v>10</v>
      </c>
    </row>
    <row r="121" spans="1:12" ht="36" hidden="1" customHeight="1">
      <c r="A121" s="117">
        <f t="shared" si="5"/>
        <v>120</v>
      </c>
      <c r="B121" s="118">
        <v>1</v>
      </c>
      <c r="C121" s="117" t="s">
        <v>2235</v>
      </c>
      <c r="D121" s="117" t="s">
        <v>2236</v>
      </c>
      <c r="E121" s="117" t="s">
        <v>2206</v>
      </c>
      <c r="F121" s="117" t="s">
        <v>182</v>
      </c>
      <c r="G121" s="117">
        <v>270</v>
      </c>
      <c r="H121" s="146">
        <v>1</v>
      </c>
      <c r="I121" s="147" t="str">
        <f t="shared" si="3"/>
        <v/>
      </c>
      <c r="J121" s="147" t="str">
        <f t="shared" si="4"/>
        <v/>
      </c>
      <c r="K121" s="148"/>
      <c r="L121" s="148" t="s">
        <v>10</v>
      </c>
    </row>
    <row r="122" spans="1:12" ht="36" hidden="1" customHeight="1">
      <c r="A122" s="117">
        <f t="shared" si="5"/>
        <v>121</v>
      </c>
      <c r="B122" s="118">
        <v>1</v>
      </c>
      <c r="C122" s="117" t="s">
        <v>2237</v>
      </c>
      <c r="D122" s="117" t="s">
        <v>2238</v>
      </c>
      <c r="E122" s="117" t="s">
        <v>2206</v>
      </c>
      <c r="F122" s="117" t="s">
        <v>182</v>
      </c>
      <c r="G122" s="117">
        <v>271</v>
      </c>
      <c r="H122" s="146">
        <v>1</v>
      </c>
      <c r="I122" s="147" t="str">
        <f t="shared" si="3"/>
        <v/>
      </c>
      <c r="J122" s="147" t="str">
        <f t="shared" si="4"/>
        <v/>
      </c>
      <c r="K122" s="148"/>
      <c r="L122" s="148" t="s">
        <v>10</v>
      </c>
    </row>
    <row r="123" spans="1:12" ht="36" hidden="1" customHeight="1">
      <c r="A123" s="117">
        <f t="shared" si="5"/>
        <v>122</v>
      </c>
      <c r="B123" s="118">
        <v>1</v>
      </c>
      <c r="C123" s="117" t="s">
        <v>2239</v>
      </c>
      <c r="D123" s="117" t="s">
        <v>2240</v>
      </c>
      <c r="E123" s="117" t="s">
        <v>2206</v>
      </c>
      <c r="F123" s="117" t="s">
        <v>182</v>
      </c>
      <c r="G123" s="117">
        <v>272</v>
      </c>
      <c r="H123" s="146">
        <v>1</v>
      </c>
      <c r="I123" s="147" t="str">
        <f t="shared" si="3"/>
        <v/>
      </c>
      <c r="J123" s="147" t="str">
        <f t="shared" si="4"/>
        <v/>
      </c>
      <c r="K123" s="148"/>
      <c r="L123" s="148" t="s">
        <v>10</v>
      </c>
    </row>
    <row r="124" spans="1:12" ht="36" hidden="1" customHeight="1">
      <c r="A124" s="117">
        <f t="shared" si="5"/>
        <v>123</v>
      </c>
      <c r="B124" s="118">
        <v>1</v>
      </c>
      <c r="C124" s="117" t="s">
        <v>2241</v>
      </c>
      <c r="D124" s="117" t="s">
        <v>2242</v>
      </c>
      <c r="E124" s="117" t="s">
        <v>2206</v>
      </c>
      <c r="F124" s="117" t="s">
        <v>182</v>
      </c>
      <c r="G124" s="117">
        <v>273</v>
      </c>
      <c r="H124" s="146">
        <v>1</v>
      </c>
      <c r="I124" s="147" t="str">
        <f t="shared" si="3"/>
        <v/>
      </c>
      <c r="J124" s="147" t="str">
        <f t="shared" si="4"/>
        <v/>
      </c>
      <c r="K124" s="148"/>
      <c r="L124" s="148" t="s">
        <v>10</v>
      </c>
    </row>
    <row r="125" spans="1:12" ht="36" hidden="1" customHeight="1">
      <c r="A125" s="117">
        <f t="shared" si="5"/>
        <v>124</v>
      </c>
      <c r="B125" s="118">
        <v>1</v>
      </c>
      <c r="C125" s="117" t="s">
        <v>2243</v>
      </c>
      <c r="D125" s="117" t="s">
        <v>2244</v>
      </c>
      <c r="E125" s="117" t="s">
        <v>2206</v>
      </c>
      <c r="F125" s="117" t="s">
        <v>182</v>
      </c>
      <c r="G125" s="117">
        <v>274</v>
      </c>
      <c r="H125" s="146">
        <v>1</v>
      </c>
      <c r="I125" s="147" t="str">
        <f t="shared" si="3"/>
        <v/>
      </c>
      <c r="J125" s="147" t="str">
        <f t="shared" si="4"/>
        <v/>
      </c>
      <c r="K125" s="148"/>
      <c r="L125" s="148" t="s">
        <v>10</v>
      </c>
    </row>
    <row r="126" spans="1:12" ht="12.75" customHeight="1" thickBot="1">
      <c r="A126" s="26">
        <f t="shared" si="5"/>
        <v>125</v>
      </c>
      <c r="B126" s="27">
        <v>1</v>
      </c>
      <c r="C126" s="75" t="s">
        <v>2245</v>
      </c>
      <c r="D126" s="75" t="s">
        <v>1428</v>
      </c>
      <c r="E126" s="75"/>
      <c r="F126" s="76" t="s">
        <v>182</v>
      </c>
      <c r="G126" s="76">
        <v>320</v>
      </c>
      <c r="H126" s="77">
        <v>1</v>
      </c>
      <c r="I126" s="144" t="str">
        <f t="shared" si="3"/>
        <v/>
      </c>
      <c r="J126" s="144" t="str">
        <f t="shared" si="4"/>
        <v/>
      </c>
      <c r="K126" s="78"/>
      <c r="L126" s="78"/>
    </row>
    <row r="127" spans="1:12" ht="13.5" thickTop="1"/>
  </sheetData>
  <autoFilter ref="A1:L126" xr:uid="{00000000-0009-0000-0000-00000A000000}">
    <filterColumn colId="11">
      <filters blank="1"/>
    </filterColumn>
  </autoFilter>
  <conditionalFormatting sqref="A2:K3 A4:J4 A5:L200">
    <cfRule type="expression" dxfId="501" priority="4">
      <formula>$K2&lt;&gt;""</formula>
    </cfRule>
  </conditionalFormatting>
  <conditionalFormatting sqref="K4">
    <cfRule type="expression" dxfId="500" priority="3">
      <formula>$K4&lt;&gt;""</formula>
    </cfRule>
  </conditionalFormatting>
  <conditionalFormatting sqref="L2:L3">
    <cfRule type="expression" dxfId="499" priority="2">
      <formula>$K2&lt;&gt;""</formula>
    </cfRule>
  </conditionalFormatting>
  <conditionalFormatting sqref="L4">
    <cfRule type="expression" dxfId="498" priority="1">
      <formula>$K4&lt;&gt;""</formula>
    </cfRule>
  </conditionalFormatting>
  <pageMargins left="0.75" right="0.75" top="1" bottom="1" header="0.5" footer="0.5"/>
  <pageSetup paperSize="9" orientation="portrait"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rgb="FFC00000"/>
  </sheetPr>
  <dimension ref="A1:L61"/>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cols>
    <col min="1" max="1" width="4.3984375" style="88" bestFit="1" customWidth="1"/>
    <col min="2" max="2" width="2.19921875" style="89" customWidth="1"/>
    <col min="3" max="3" width="16.5" style="88" bestFit="1" customWidth="1"/>
    <col min="4" max="4" width="40.09765625" style="88" customWidth="1"/>
    <col min="5" max="5" width="26.3984375" style="88" customWidth="1"/>
    <col min="6" max="6" width="6.796875" style="88" customWidth="1"/>
    <col min="7" max="7" width="5.69921875" style="88" bestFit="1" customWidth="1"/>
    <col min="8" max="8" width="5.3984375" style="88" customWidth="1"/>
    <col min="9" max="10" width="13.09765625" style="145" customWidth="1"/>
    <col min="11" max="12" width="20.8984375" style="88" customWidth="1"/>
    <col min="13" max="16384" width="8.796875" style="2"/>
  </cols>
  <sheetData>
    <row r="1" spans="1:12" ht="60.75" customHeight="1" thickTop="1">
      <c r="A1" s="15" t="s">
        <v>134</v>
      </c>
      <c r="B1" s="16" t="s">
        <v>135</v>
      </c>
      <c r="C1" s="15" t="s">
        <v>136</v>
      </c>
      <c r="D1" s="15" t="s">
        <v>137</v>
      </c>
      <c r="E1" s="15" t="s">
        <v>953</v>
      </c>
      <c r="F1" s="15" t="s">
        <v>139</v>
      </c>
      <c r="G1" s="20" t="s">
        <v>140</v>
      </c>
      <c r="H1" s="22" t="s">
        <v>141</v>
      </c>
      <c r="I1" s="149"/>
      <c r="J1" s="289" t="s">
        <v>5658</v>
      </c>
      <c r="K1" s="94" t="s">
        <v>1870</v>
      </c>
      <c r="L1" s="94" t="s">
        <v>147</v>
      </c>
    </row>
    <row r="2" spans="1:12" ht="12.75" customHeight="1">
      <c r="A2" s="26">
        <v>1</v>
      </c>
      <c r="B2" s="27">
        <v>1</v>
      </c>
      <c r="C2" s="75" t="s">
        <v>2246</v>
      </c>
      <c r="D2" s="75" t="s">
        <v>1872</v>
      </c>
      <c r="E2" s="75"/>
      <c r="F2" s="76" t="s">
        <v>153</v>
      </c>
      <c r="G2" s="31">
        <v>1</v>
      </c>
      <c r="H2" s="32">
        <v>6</v>
      </c>
      <c r="I2" s="150" t="str">
        <f>MID($I$1,G2,H2)</f>
        <v/>
      </c>
      <c r="J2" s="243">
        <f>_xlfn.NUMBERVALUE(I2)</f>
        <v>0</v>
      </c>
      <c r="K2" s="114"/>
      <c r="L2" s="114"/>
    </row>
    <row r="3" spans="1:12" ht="36.75" customHeight="1">
      <c r="A3" s="26">
        <f>IF(B3=1,TRUNC(A2)+1,A2+0.1)</f>
        <v>2</v>
      </c>
      <c r="B3" s="27">
        <v>1</v>
      </c>
      <c r="C3" s="75" t="s">
        <v>2247</v>
      </c>
      <c r="D3" s="75" t="s">
        <v>1875</v>
      </c>
      <c r="E3" s="75" t="s">
        <v>1876</v>
      </c>
      <c r="F3" s="76" t="s">
        <v>182</v>
      </c>
      <c r="G3" s="31">
        <v>7</v>
      </c>
      <c r="H3" s="32">
        <v>1</v>
      </c>
      <c r="I3" s="150" t="str">
        <f t="shared" ref="I3:I60" si="0">MID($I$1,G3,H3)</f>
        <v/>
      </c>
      <c r="J3" s="150" t="str">
        <f t="shared" ref="J3:J60" si="1">I3</f>
        <v/>
      </c>
      <c r="K3" s="114"/>
      <c r="L3" s="114"/>
    </row>
    <row r="4" spans="1:12" ht="24.95" customHeight="1">
      <c r="A4" s="26">
        <f t="shared" ref="A4:A60" si="2">IF(B4=1,TRUNC(A3)+1,A3+0.1)</f>
        <v>3</v>
      </c>
      <c r="B4" s="27">
        <v>1</v>
      </c>
      <c r="C4" s="75" t="s">
        <v>2248</v>
      </c>
      <c r="D4" s="75" t="s">
        <v>1878</v>
      </c>
      <c r="E4" s="75" t="s">
        <v>1879</v>
      </c>
      <c r="F4" s="76" t="s">
        <v>161</v>
      </c>
      <c r="G4" s="31">
        <v>8</v>
      </c>
      <c r="H4" s="32">
        <v>4</v>
      </c>
      <c r="I4" s="150" t="str">
        <f t="shared" si="0"/>
        <v/>
      </c>
      <c r="J4" s="150" t="str">
        <f t="shared" si="1"/>
        <v/>
      </c>
      <c r="K4" s="114" t="s">
        <v>1880</v>
      </c>
      <c r="L4" s="114"/>
    </row>
    <row r="5" spans="1:12" ht="12.75" customHeight="1">
      <c r="A5" s="26">
        <f t="shared" si="2"/>
        <v>4</v>
      </c>
      <c r="B5" s="27">
        <v>1</v>
      </c>
      <c r="C5" s="75" t="s">
        <v>2249</v>
      </c>
      <c r="D5" s="75" t="s">
        <v>1882</v>
      </c>
      <c r="E5" s="75"/>
      <c r="F5" s="76" t="s">
        <v>282</v>
      </c>
      <c r="G5" s="31">
        <v>12</v>
      </c>
      <c r="H5" s="32">
        <v>3</v>
      </c>
      <c r="I5" s="150" t="str">
        <f t="shared" si="0"/>
        <v/>
      </c>
      <c r="J5" s="150" t="str">
        <f t="shared" si="1"/>
        <v/>
      </c>
      <c r="K5" s="114"/>
      <c r="L5" s="114"/>
    </row>
    <row r="6" spans="1:12" ht="12.75" customHeight="1">
      <c r="A6" s="26">
        <f t="shared" si="2"/>
        <v>5</v>
      </c>
      <c r="B6" s="27">
        <v>1</v>
      </c>
      <c r="C6" s="75" t="s">
        <v>2250</v>
      </c>
      <c r="D6" s="75" t="s">
        <v>2251</v>
      </c>
      <c r="E6" s="75"/>
      <c r="F6" s="76" t="s">
        <v>436</v>
      </c>
      <c r="G6" s="76">
        <v>15</v>
      </c>
      <c r="H6" s="77">
        <v>15</v>
      </c>
      <c r="I6" s="150" t="str">
        <f t="shared" si="0"/>
        <v/>
      </c>
      <c r="J6" s="274">
        <f>IF(J7="-",_xlfn.NUMBERVALUE(I6)/100*-1,_xlfn.NUMBERVALUE(I6)/100)</f>
        <v>0</v>
      </c>
      <c r="K6" s="114" t="s">
        <v>2252</v>
      </c>
      <c r="L6" s="114"/>
    </row>
    <row r="7" spans="1:12" ht="23.25" customHeight="1">
      <c r="A7" s="26">
        <f t="shared" si="2"/>
        <v>6</v>
      </c>
      <c r="B7" s="27">
        <v>1</v>
      </c>
      <c r="C7" s="75" t="s">
        <v>2253</v>
      </c>
      <c r="D7" s="75" t="s">
        <v>2254</v>
      </c>
      <c r="E7" s="75" t="s">
        <v>208</v>
      </c>
      <c r="F7" s="76" t="s">
        <v>182</v>
      </c>
      <c r="G7" s="76">
        <v>30</v>
      </c>
      <c r="H7" s="77">
        <v>1</v>
      </c>
      <c r="I7" s="150" t="str">
        <f t="shared" si="0"/>
        <v/>
      </c>
      <c r="J7" s="150" t="str">
        <f t="shared" si="1"/>
        <v/>
      </c>
      <c r="K7" s="114"/>
      <c r="L7" s="114"/>
    </row>
    <row r="8" spans="1:12" ht="12.75" customHeight="1">
      <c r="A8" s="26">
        <f t="shared" si="2"/>
        <v>7</v>
      </c>
      <c r="B8" s="27">
        <v>1</v>
      </c>
      <c r="C8" s="75" t="s">
        <v>2255</v>
      </c>
      <c r="D8" s="75" t="s">
        <v>2256</v>
      </c>
      <c r="E8" s="75"/>
      <c r="F8" s="76" t="s">
        <v>436</v>
      </c>
      <c r="G8" s="76">
        <v>31</v>
      </c>
      <c r="H8" s="77">
        <v>15</v>
      </c>
      <c r="I8" s="150" t="str">
        <f t="shared" si="0"/>
        <v/>
      </c>
      <c r="J8" s="274">
        <f>IF(J9="-",_xlfn.NUMBERVALUE(I8)/100*-1,_xlfn.NUMBERVALUE(I8)/100)</f>
        <v>0</v>
      </c>
      <c r="K8" s="114" t="s">
        <v>2257</v>
      </c>
      <c r="L8" s="114"/>
    </row>
    <row r="9" spans="1:12" ht="23.25" customHeight="1">
      <c r="A9" s="26">
        <f t="shared" si="2"/>
        <v>8</v>
      </c>
      <c r="B9" s="27">
        <v>1</v>
      </c>
      <c r="C9" s="75" t="s">
        <v>2258</v>
      </c>
      <c r="D9" s="75" t="s">
        <v>2259</v>
      </c>
      <c r="E9" s="75" t="s">
        <v>208</v>
      </c>
      <c r="F9" s="76" t="s">
        <v>182</v>
      </c>
      <c r="G9" s="76">
        <v>46</v>
      </c>
      <c r="H9" s="77">
        <v>1</v>
      </c>
      <c r="I9" s="150" t="str">
        <f t="shared" si="0"/>
        <v/>
      </c>
      <c r="J9" s="150" t="str">
        <f t="shared" si="1"/>
        <v/>
      </c>
      <c r="K9" s="114"/>
      <c r="L9" s="114"/>
    </row>
    <row r="10" spans="1:12" ht="12.75" customHeight="1">
      <c r="A10" s="26">
        <f t="shared" si="2"/>
        <v>9</v>
      </c>
      <c r="B10" s="27">
        <v>1</v>
      </c>
      <c r="C10" s="75" t="s">
        <v>2260</v>
      </c>
      <c r="D10" s="75" t="s">
        <v>2261</v>
      </c>
      <c r="E10" s="75"/>
      <c r="F10" s="76" t="s">
        <v>2262</v>
      </c>
      <c r="G10" s="76">
        <v>47</v>
      </c>
      <c r="H10" s="77">
        <v>5</v>
      </c>
      <c r="I10" s="150" t="str">
        <f t="shared" si="0"/>
        <v/>
      </c>
      <c r="J10" s="274">
        <f>IF(J11="-",_xlfn.NUMBERVALUE(I10)/10*-1,_xlfn.NUMBERVALUE(I10)/10)</f>
        <v>0</v>
      </c>
      <c r="K10" s="114"/>
      <c r="L10" s="114"/>
    </row>
    <row r="11" spans="1:12" ht="23.25" customHeight="1">
      <c r="A11" s="26">
        <f t="shared" si="2"/>
        <v>10</v>
      </c>
      <c r="B11" s="27">
        <v>1</v>
      </c>
      <c r="C11" s="75" t="s">
        <v>2263</v>
      </c>
      <c r="D11" s="75" t="s">
        <v>2264</v>
      </c>
      <c r="E11" s="75" t="s">
        <v>208</v>
      </c>
      <c r="F11" s="76" t="s">
        <v>182</v>
      </c>
      <c r="G11" s="76">
        <v>52</v>
      </c>
      <c r="H11" s="77">
        <v>1</v>
      </c>
      <c r="I11" s="150" t="str">
        <f t="shared" si="0"/>
        <v/>
      </c>
      <c r="J11" s="150" t="str">
        <f t="shared" si="1"/>
        <v/>
      </c>
      <c r="K11" s="114"/>
      <c r="L11" s="114"/>
    </row>
    <row r="12" spans="1:12" ht="12.75" customHeight="1">
      <c r="A12" s="26">
        <f t="shared" si="2"/>
        <v>11</v>
      </c>
      <c r="B12" s="27">
        <v>1</v>
      </c>
      <c r="C12" s="75" t="s">
        <v>2265</v>
      </c>
      <c r="D12" s="75" t="s">
        <v>2266</v>
      </c>
      <c r="E12" s="75"/>
      <c r="F12" s="76" t="s">
        <v>2262</v>
      </c>
      <c r="G12" s="76">
        <v>53</v>
      </c>
      <c r="H12" s="77">
        <v>5</v>
      </c>
      <c r="I12" s="150" t="str">
        <f t="shared" si="0"/>
        <v/>
      </c>
      <c r="J12" s="274">
        <f>IF(J13="-",_xlfn.NUMBERVALUE(I12)/10*-1,_xlfn.NUMBERVALUE(I12)/10)</f>
        <v>0</v>
      </c>
      <c r="K12" s="114"/>
      <c r="L12" s="114"/>
    </row>
    <row r="13" spans="1:12" ht="23.25" customHeight="1">
      <c r="A13" s="26">
        <f t="shared" si="2"/>
        <v>12</v>
      </c>
      <c r="B13" s="27">
        <v>1</v>
      </c>
      <c r="C13" s="75" t="s">
        <v>2267</v>
      </c>
      <c r="D13" s="75" t="s">
        <v>2268</v>
      </c>
      <c r="E13" s="75" t="s">
        <v>208</v>
      </c>
      <c r="F13" s="76" t="s">
        <v>182</v>
      </c>
      <c r="G13" s="76">
        <v>58</v>
      </c>
      <c r="H13" s="77">
        <v>1</v>
      </c>
      <c r="I13" s="150" t="str">
        <f t="shared" si="0"/>
        <v/>
      </c>
      <c r="J13" s="150" t="str">
        <f t="shared" si="1"/>
        <v/>
      </c>
      <c r="K13" s="114"/>
      <c r="L13" s="114"/>
    </row>
    <row r="14" spans="1:12" ht="12.75" customHeight="1">
      <c r="A14" s="26">
        <f t="shared" si="2"/>
        <v>13</v>
      </c>
      <c r="B14" s="27">
        <v>1</v>
      </c>
      <c r="C14" s="75" t="s">
        <v>2269</v>
      </c>
      <c r="D14" s="75" t="s">
        <v>2270</v>
      </c>
      <c r="E14" s="75"/>
      <c r="F14" s="76" t="s">
        <v>436</v>
      </c>
      <c r="G14" s="76">
        <v>59</v>
      </c>
      <c r="H14" s="77">
        <v>15</v>
      </c>
      <c r="I14" s="150" t="str">
        <f t="shared" si="0"/>
        <v/>
      </c>
      <c r="J14" s="274">
        <f>IF(J15="-",_xlfn.NUMBERVALUE(I14)/100*-1,_xlfn.NUMBERVALUE(I14)/100)</f>
        <v>0</v>
      </c>
      <c r="K14" s="114"/>
      <c r="L14" s="114"/>
    </row>
    <row r="15" spans="1:12" ht="23.25" customHeight="1">
      <c r="A15" s="26">
        <f t="shared" si="2"/>
        <v>14</v>
      </c>
      <c r="B15" s="27">
        <v>1</v>
      </c>
      <c r="C15" s="75" t="s">
        <v>2271</v>
      </c>
      <c r="D15" s="75" t="s">
        <v>2272</v>
      </c>
      <c r="E15" s="75" t="s">
        <v>208</v>
      </c>
      <c r="F15" s="76" t="s">
        <v>182</v>
      </c>
      <c r="G15" s="76">
        <v>74</v>
      </c>
      <c r="H15" s="77">
        <v>1</v>
      </c>
      <c r="I15" s="150" t="str">
        <f t="shared" si="0"/>
        <v/>
      </c>
      <c r="J15" s="150" t="str">
        <f t="shared" si="1"/>
        <v/>
      </c>
      <c r="K15" s="114"/>
      <c r="L15" s="114"/>
    </row>
    <row r="16" spans="1:12" ht="12.75" customHeight="1">
      <c r="A16" s="26">
        <f t="shared" si="2"/>
        <v>15</v>
      </c>
      <c r="B16" s="27">
        <v>1</v>
      </c>
      <c r="C16" s="75" t="s">
        <v>2273</v>
      </c>
      <c r="D16" s="75" t="s">
        <v>2274</v>
      </c>
      <c r="E16" s="75"/>
      <c r="F16" s="76" t="s">
        <v>436</v>
      </c>
      <c r="G16" s="76">
        <v>75</v>
      </c>
      <c r="H16" s="77">
        <v>15</v>
      </c>
      <c r="I16" s="150" t="str">
        <f t="shared" si="0"/>
        <v/>
      </c>
      <c r="J16" s="274">
        <f>IF(J17="-",_xlfn.NUMBERVALUE(I16)/100*-1,_xlfn.NUMBERVALUE(I16)/100)</f>
        <v>0</v>
      </c>
      <c r="K16" s="114"/>
      <c r="L16" s="114"/>
    </row>
    <row r="17" spans="1:12" ht="23.25" customHeight="1">
      <c r="A17" s="26">
        <f t="shared" si="2"/>
        <v>16</v>
      </c>
      <c r="B17" s="27">
        <v>1</v>
      </c>
      <c r="C17" s="75" t="s">
        <v>2275</v>
      </c>
      <c r="D17" s="75" t="s">
        <v>2276</v>
      </c>
      <c r="E17" s="75" t="s">
        <v>208</v>
      </c>
      <c r="F17" s="76" t="s">
        <v>182</v>
      </c>
      <c r="G17" s="76">
        <v>90</v>
      </c>
      <c r="H17" s="77">
        <v>1</v>
      </c>
      <c r="I17" s="150" t="str">
        <f t="shared" si="0"/>
        <v/>
      </c>
      <c r="J17" s="150" t="str">
        <f t="shared" si="1"/>
        <v/>
      </c>
      <c r="K17" s="114"/>
      <c r="L17" s="114"/>
    </row>
    <row r="18" spans="1:12" ht="23.25" customHeight="1">
      <c r="A18" s="26">
        <f t="shared" si="2"/>
        <v>17</v>
      </c>
      <c r="B18" s="27">
        <v>1</v>
      </c>
      <c r="C18" s="75" t="s">
        <v>2277</v>
      </c>
      <c r="D18" s="75" t="s">
        <v>2278</v>
      </c>
      <c r="E18" s="75" t="s">
        <v>2279</v>
      </c>
      <c r="F18" s="76" t="s">
        <v>215</v>
      </c>
      <c r="G18" s="76">
        <v>91</v>
      </c>
      <c r="H18" s="77">
        <v>9</v>
      </c>
      <c r="I18" s="150" t="str">
        <f t="shared" si="0"/>
        <v/>
      </c>
      <c r="J18" s="274">
        <f>IF(J19="-",_xlfn.NUMBERVALUE(I18)/100000*-1,_xlfn.NUMBERVALUE(I18)/100000)</f>
        <v>0</v>
      </c>
      <c r="K18" s="114"/>
      <c r="L18" s="114"/>
    </row>
    <row r="19" spans="1:12" ht="23.25" customHeight="1">
      <c r="A19" s="26">
        <f t="shared" si="2"/>
        <v>18</v>
      </c>
      <c r="B19" s="27">
        <v>1</v>
      </c>
      <c r="C19" s="75" t="s">
        <v>2280</v>
      </c>
      <c r="D19" s="75" t="s">
        <v>2281</v>
      </c>
      <c r="E19" s="75" t="s">
        <v>208</v>
      </c>
      <c r="F19" s="76" t="s">
        <v>182</v>
      </c>
      <c r="G19" s="76">
        <v>100</v>
      </c>
      <c r="H19" s="77">
        <v>1</v>
      </c>
      <c r="I19" s="150" t="str">
        <f t="shared" si="0"/>
        <v/>
      </c>
      <c r="J19" s="150" t="str">
        <f t="shared" si="1"/>
        <v/>
      </c>
      <c r="K19" s="114"/>
      <c r="L19" s="114"/>
    </row>
    <row r="20" spans="1:12" ht="12.75" customHeight="1">
      <c r="A20" s="26">
        <f t="shared" si="2"/>
        <v>19</v>
      </c>
      <c r="B20" s="27">
        <v>1</v>
      </c>
      <c r="C20" s="75" t="s">
        <v>2282</v>
      </c>
      <c r="D20" s="75" t="s">
        <v>2283</v>
      </c>
      <c r="E20" s="75"/>
      <c r="F20" s="76" t="s">
        <v>436</v>
      </c>
      <c r="G20" s="76">
        <v>101</v>
      </c>
      <c r="H20" s="77">
        <v>15</v>
      </c>
      <c r="I20" s="150" t="str">
        <f t="shared" si="0"/>
        <v/>
      </c>
      <c r="J20" s="274">
        <f>IF(J21="-",_xlfn.NUMBERVALUE(I20)/100*-1,_xlfn.NUMBERVALUE(I20)/100)</f>
        <v>0</v>
      </c>
      <c r="K20" s="114"/>
      <c r="L20" s="114"/>
    </row>
    <row r="21" spans="1:12" ht="23.25" customHeight="1">
      <c r="A21" s="26">
        <f t="shared" si="2"/>
        <v>20</v>
      </c>
      <c r="B21" s="27">
        <v>1</v>
      </c>
      <c r="C21" s="75" t="s">
        <v>2284</v>
      </c>
      <c r="D21" s="75" t="s">
        <v>2285</v>
      </c>
      <c r="E21" s="75" t="s">
        <v>208</v>
      </c>
      <c r="F21" s="76" t="s">
        <v>182</v>
      </c>
      <c r="G21" s="76">
        <v>116</v>
      </c>
      <c r="H21" s="77">
        <v>1</v>
      </c>
      <c r="I21" s="150" t="str">
        <f t="shared" si="0"/>
        <v/>
      </c>
      <c r="J21" s="150" t="str">
        <f t="shared" si="1"/>
        <v/>
      </c>
      <c r="K21" s="114"/>
      <c r="L21" s="114"/>
    </row>
    <row r="22" spans="1:12" ht="12.75" customHeight="1">
      <c r="A22" s="26">
        <f t="shared" si="2"/>
        <v>21</v>
      </c>
      <c r="B22" s="27">
        <v>1</v>
      </c>
      <c r="C22" s="75" t="s">
        <v>2286</v>
      </c>
      <c r="D22" s="75" t="s">
        <v>2287</v>
      </c>
      <c r="E22" s="75"/>
      <c r="F22" s="76" t="s">
        <v>436</v>
      </c>
      <c r="G22" s="76">
        <v>117</v>
      </c>
      <c r="H22" s="77">
        <v>15</v>
      </c>
      <c r="I22" s="150" t="str">
        <f t="shared" si="0"/>
        <v/>
      </c>
      <c r="J22" s="274">
        <f>IF(J23="-",_xlfn.NUMBERVALUE(I22)/100*-1,_xlfn.NUMBERVALUE(I22)/100)</f>
        <v>0</v>
      </c>
      <c r="K22" s="114"/>
      <c r="L22" s="114"/>
    </row>
    <row r="23" spans="1:12" ht="23.25" customHeight="1">
      <c r="A23" s="26">
        <f t="shared" si="2"/>
        <v>22</v>
      </c>
      <c r="B23" s="27">
        <v>1</v>
      </c>
      <c r="C23" s="75" t="s">
        <v>2288</v>
      </c>
      <c r="D23" s="75" t="s">
        <v>2289</v>
      </c>
      <c r="E23" s="75" t="s">
        <v>208</v>
      </c>
      <c r="F23" s="76" t="s">
        <v>182</v>
      </c>
      <c r="G23" s="76">
        <v>132</v>
      </c>
      <c r="H23" s="77">
        <v>1</v>
      </c>
      <c r="I23" s="150" t="str">
        <f t="shared" si="0"/>
        <v/>
      </c>
      <c r="J23" s="150" t="str">
        <f t="shared" si="1"/>
        <v/>
      </c>
      <c r="K23" s="114"/>
      <c r="L23" s="114"/>
    </row>
    <row r="24" spans="1:12" ht="12.75" customHeight="1">
      <c r="A24" s="26">
        <f t="shared" si="2"/>
        <v>23</v>
      </c>
      <c r="B24" s="27">
        <v>1</v>
      </c>
      <c r="C24" s="75" t="s">
        <v>2290</v>
      </c>
      <c r="D24" s="75" t="s">
        <v>2291</v>
      </c>
      <c r="E24" s="75"/>
      <c r="F24" s="76" t="s">
        <v>436</v>
      </c>
      <c r="G24" s="76">
        <v>133</v>
      </c>
      <c r="H24" s="77">
        <v>15</v>
      </c>
      <c r="I24" s="150" t="str">
        <f t="shared" si="0"/>
        <v/>
      </c>
      <c r="J24" s="274">
        <f>IF(J25="-",_xlfn.NUMBERVALUE(I24)/100*-1,_xlfn.NUMBERVALUE(I24)/100)</f>
        <v>0</v>
      </c>
      <c r="K24" s="114"/>
      <c r="L24" s="114"/>
    </row>
    <row r="25" spans="1:12" ht="23.25" customHeight="1">
      <c r="A25" s="26">
        <f t="shared" si="2"/>
        <v>24</v>
      </c>
      <c r="B25" s="27">
        <v>1</v>
      </c>
      <c r="C25" s="75" t="s">
        <v>2292</v>
      </c>
      <c r="D25" s="75" t="s">
        <v>2293</v>
      </c>
      <c r="E25" s="75" t="s">
        <v>208</v>
      </c>
      <c r="F25" s="76" t="s">
        <v>182</v>
      </c>
      <c r="G25" s="76">
        <v>148</v>
      </c>
      <c r="H25" s="77">
        <v>1</v>
      </c>
      <c r="I25" s="150" t="str">
        <f t="shared" si="0"/>
        <v/>
      </c>
      <c r="J25" s="150" t="str">
        <f t="shared" si="1"/>
        <v/>
      </c>
      <c r="K25" s="114"/>
      <c r="L25" s="114"/>
    </row>
    <row r="26" spans="1:12" ht="12.75" customHeight="1">
      <c r="A26" s="26">
        <f t="shared" si="2"/>
        <v>25</v>
      </c>
      <c r="B26" s="27">
        <v>1</v>
      </c>
      <c r="C26" s="75" t="s">
        <v>2294</v>
      </c>
      <c r="D26" s="75" t="s">
        <v>2295</v>
      </c>
      <c r="E26" s="75"/>
      <c r="F26" s="76" t="s">
        <v>2262</v>
      </c>
      <c r="G26" s="76">
        <v>149</v>
      </c>
      <c r="H26" s="77">
        <v>5</v>
      </c>
      <c r="I26" s="150" t="str">
        <f t="shared" si="0"/>
        <v/>
      </c>
      <c r="J26" s="274">
        <f>IF(J27="-",_xlfn.NUMBERVALUE(I26)/10*-1,_xlfn.NUMBERVALUE(I26)/10)</f>
        <v>0</v>
      </c>
      <c r="K26" s="114"/>
      <c r="L26" s="114"/>
    </row>
    <row r="27" spans="1:12" ht="23.25" customHeight="1">
      <c r="A27" s="26">
        <f t="shared" si="2"/>
        <v>26</v>
      </c>
      <c r="B27" s="27">
        <v>1</v>
      </c>
      <c r="C27" s="75" t="s">
        <v>2296</v>
      </c>
      <c r="D27" s="75" t="s">
        <v>2297</v>
      </c>
      <c r="E27" s="75" t="s">
        <v>208</v>
      </c>
      <c r="F27" s="76" t="s">
        <v>182</v>
      </c>
      <c r="G27" s="76">
        <v>154</v>
      </c>
      <c r="H27" s="77">
        <v>1</v>
      </c>
      <c r="I27" s="150" t="str">
        <f t="shared" si="0"/>
        <v/>
      </c>
      <c r="J27" s="150" t="str">
        <f t="shared" si="1"/>
        <v/>
      </c>
      <c r="K27" s="114"/>
      <c r="L27" s="114"/>
    </row>
    <row r="28" spans="1:12" ht="12.75" customHeight="1">
      <c r="A28" s="26">
        <f t="shared" si="2"/>
        <v>27</v>
      </c>
      <c r="B28" s="27">
        <v>1</v>
      </c>
      <c r="C28" s="75" t="s">
        <v>2298</v>
      </c>
      <c r="D28" s="75" t="s">
        <v>2299</v>
      </c>
      <c r="E28" s="75"/>
      <c r="F28" s="76" t="s">
        <v>436</v>
      </c>
      <c r="G28" s="76">
        <v>155</v>
      </c>
      <c r="H28" s="77">
        <v>15</v>
      </c>
      <c r="I28" s="150" t="str">
        <f t="shared" si="0"/>
        <v/>
      </c>
      <c r="J28" s="274">
        <f>IF(J29="-",_xlfn.NUMBERVALUE(I28)/100*-1,_xlfn.NUMBERVALUE(I28)/100)</f>
        <v>0</v>
      </c>
      <c r="K28" s="114"/>
      <c r="L28" s="114"/>
    </row>
    <row r="29" spans="1:12" ht="23.25" customHeight="1">
      <c r="A29" s="26">
        <f t="shared" si="2"/>
        <v>28</v>
      </c>
      <c r="B29" s="27">
        <v>1</v>
      </c>
      <c r="C29" s="75" t="s">
        <v>2300</v>
      </c>
      <c r="D29" s="75" t="s">
        <v>2301</v>
      </c>
      <c r="E29" s="75" t="s">
        <v>208</v>
      </c>
      <c r="F29" s="76" t="s">
        <v>182</v>
      </c>
      <c r="G29" s="76">
        <v>170</v>
      </c>
      <c r="H29" s="77">
        <v>1</v>
      </c>
      <c r="I29" s="150" t="str">
        <f t="shared" si="0"/>
        <v/>
      </c>
      <c r="J29" s="150" t="str">
        <f t="shared" si="1"/>
        <v/>
      </c>
      <c r="K29" s="114"/>
      <c r="L29" s="114"/>
    </row>
    <row r="30" spans="1:12" ht="12.75" customHeight="1">
      <c r="A30" s="26">
        <f t="shared" si="2"/>
        <v>29</v>
      </c>
      <c r="B30" s="27">
        <v>1</v>
      </c>
      <c r="C30" s="75" t="s">
        <v>2302</v>
      </c>
      <c r="D30" s="75" t="s">
        <v>2303</v>
      </c>
      <c r="E30" s="75"/>
      <c r="F30" s="76" t="s">
        <v>436</v>
      </c>
      <c r="G30" s="76">
        <v>171</v>
      </c>
      <c r="H30" s="77">
        <v>15</v>
      </c>
      <c r="I30" s="150" t="str">
        <f t="shared" si="0"/>
        <v/>
      </c>
      <c r="J30" s="274">
        <f>IF(J31="-",_xlfn.NUMBERVALUE(I30)/100*-1,_xlfn.NUMBERVALUE(I30)/100)</f>
        <v>0</v>
      </c>
      <c r="K30" s="114"/>
      <c r="L30" s="114"/>
    </row>
    <row r="31" spans="1:12" ht="23.25" customHeight="1">
      <c r="A31" s="26">
        <f t="shared" si="2"/>
        <v>30</v>
      </c>
      <c r="B31" s="27">
        <v>1</v>
      </c>
      <c r="C31" s="75" t="s">
        <v>2304</v>
      </c>
      <c r="D31" s="75" t="s">
        <v>2305</v>
      </c>
      <c r="E31" s="75" t="s">
        <v>208</v>
      </c>
      <c r="F31" s="76" t="s">
        <v>182</v>
      </c>
      <c r="G31" s="76">
        <v>186</v>
      </c>
      <c r="H31" s="77">
        <v>1</v>
      </c>
      <c r="I31" s="150" t="str">
        <f t="shared" si="0"/>
        <v/>
      </c>
      <c r="J31" s="150" t="str">
        <f t="shared" si="1"/>
        <v/>
      </c>
      <c r="K31" s="114"/>
      <c r="L31" s="114"/>
    </row>
    <row r="32" spans="1:12" ht="12.75" customHeight="1">
      <c r="A32" s="26">
        <f t="shared" si="2"/>
        <v>31</v>
      </c>
      <c r="B32" s="27">
        <v>1</v>
      </c>
      <c r="C32" s="75" t="s">
        <v>2306</v>
      </c>
      <c r="D32" s="75" t="s">
        <v>2307</v>
      </c>
      <c r="E32" s="75"/>
      <c r="F32" s="76" t="s">
        <v>436</v>
      </c>
      <c r="G32" s="76">
        <v>187</v>
      </c>
      <c r="H32" s="77">
        <v>15</v>
      </c>
      <c r="I32" s="150" t="str">
        <f t="shared" si="0"/>
        <v/>
      </c>
      <c r="J32" s="274">
        <f>IF(J33="-",_xlfn.NUMBERVALUE(I32)/100*-1,_xlfn.NUMBERVALUE(I32)/100)</f>
        <v>0</v>
      </c>
      <c r="K32" s="114"/>
      <c r="L32" s="114"/>
    </row>
    <row r="33" spans="1:12" ht="23.25" customHeight="1">
      <c r="A33" s="26">
        <f t="shared" si="2"/>
        <v>32</v>
      </c>
      <c r="B33" s="27">
        <v>1</v>
      </c>
      <c r="C33" s="75" t="s">
        <v>2308</v>
      </c>
      <c r="D33" s="75" t="s">
        <v>2309</v>
      </c>
      <c r="E33" s="75" t="s">
        <v>208</v>
      </c>
      <c r="F33" s="76" t="s">
        <v>182</v>
      </c>
      <c r="G33" s="76">
        <v>202</v>
      </c>
      <c r="H33" s="77">
        <v>1</v>
      </c>
      <c r="I33" s="150" t="str">
        <f t="shared" si="0"/>
        <v/>
      </c>
      <c r="J33" s="150" t="str">
        <f t="shared" si="1"/>
        <v/>
      </c>
      <c r="K33" s="114"/>
      <c r="L33" s="114"/>
    </row>
    <row r="34" spans="1:12" ht="12.75" customHeight="1">
      <c r="A34" s="26">
        <f t="shared" si="2"/>
        <v>33</v>
      </c>
      <c r="B34" s="27">
        <v>1</v>
      </c>
      <c r="C34" s="75" t="s">
        <v>2310</v>
      </c>
      <c r="D34" s="75" t="s">
        <v>2311</v>
      </c>
      <c r="E34" s="75"/>
      <c r="F34" s="76" t="s">
        <v>2262</v>
      </c>
      <c r="G34" s="76">
        <v>203</v>
      </c>
      <c r="H34" s="77">
        <v>5</v>
      </c>
      <c r="I34" s="150" t="str">
        <f t="shared" si="0"/>
        <v/>
      </c>
      <c r="J34" s="274">
        <f>IF(J35="-",_xlfn.NUMBERVALUE(I34)/10*-1,_xlfn.NUMBERVALUE(I34)/10)</f>
        <v>0</v>
      </c>
      <c r="K34" s="114"/>
      <c r="L34" s="114"/>
    </row>
    <row r="35" spans="1:12" ht="23.25" customHeight="1">
      <c r="A35" s="26">
        <f t="shared" si="2"/>
        <v>34</v>
      </c>
      <c r="B35" s="27">
        <v>1</v>
      </c>
      <c r="C35" s="75" t="s">
        <v>2312</v>
      </c>
      <c r="D35" s="75" t="s">
        <v>2313</v>
      </c>
      <c r="E35" s="75" t="s">
        <v>208</v>
      </c>
      <c r="F35" s="76" t="s">
        <v>182</v>
      </c>
      <c r="G35" s="76">
        <v>208</v>
      </c>
      <c r="H35" s="77">
        <v>1</v>
      </c>
      <c r="I35" s="150" t="str">
        <f t="shared" si="0"/>
        <v/>
      </c>
      <c r="J35" s="150" t="str">
        <f t="shared" si="1"/>
        <v/>
      </c>
      <c r="K35" s="114"/>
      <c r="L35" s="114"/>
    </row>
    <row r="36" spans="1:12" ht="12.75" customHeight="1">
      <c r="A36" s="26">
        <f t="shared" si="2"/>
        <v>35</v>
      </c>
      <c r="B36" s="27">
        <v>1</v>
      </c>
      <c r="C36" s="75" t="s">
        <v>2314</v>
      </c>
      <c r="D36" s="75" t="s">
        <v>2315</v>
      </c>
      <c r="E36" s="75"/>
      <c r="F36" s="76" t="s">
        <v>436</v>
      </c>
      <c r="G36" s="76">
        <v>209</v>
      </c>
      <c r="H36" s="77">
        <v>15</v>
      </c>
      <c r="I36" s="150" t="str">
        <f t="shared" si="0"/>
        <v/>
      </c>
      <c r="J36" s="274">
        <f>IF(J37="-",_xlfn.NUMBERVALUE(I36)/100*-1,_xlfn.NUMBERVALUE(I36)/100)</f>
        <v>0</v>
      </c>
      <c r="K36" s="114"/>
      <c r="L36" s="114"/>
    </row>
    <row r="37" spans="1:12" ht="23.25" customHeight="1">
      <c r="A37" s="26">
        <f t="shared" si="2"/>
        <v>36</v>
      </c>
      <c r="B37" s="27">
        <v>1</v>
      </c>
      <c r="C37" s="75" t="s">
        <v>2316</v>
      </c>
      <c r="D37" s="75" t="s">
        <v>2317</v>
      </c>
      <c r="E37" s="75" t="s">
        <v>208</v>
      </c>
      <c r="F37" s="76" t="s">
        <v>182</v>
      </c>
      <c r="G37" s="76">
        <v>224</v>
      </c>
      <c r="H37" s="77">
        <v>1</v>
      </c>
      <c r="I37" s="150" t="str">
        <f t="shared" si="0"/>
        <v/>
      </c>
      <c r="J37" s="150" t="str">
        <f t="shared" si="1"/>
        <v/>
      </c>
      <c r="K37" s="114"/>
      <c r="L37" s="114"/>
    </row>
    <row r="38" spans="1:12" ht="12.75" customHeight="1">
      <c r="A38" s="26">
        <f t="shared" si="2"/>
        <v>37</v>
      </c>
      <c r="B38" s="27">
        <v>1</v>
      </c>
      <c r="C38" s="75" t="s">
        <v>2318</v>
      </c>
      <c r="D38" s="75" t="s">
        <v>2319</v>
      </c>
      <c r="E38" s="75"/>
      <c r="F38" s="76" t="s">
        <v>2262</v>
      </c>
      <c r="G38" s="76">
        <v>225</v>
      </c>
      <c r="H38" s="77">
        <v>5</v>
      </c>
      <c r="I38" s="150" t="str">
        <f t="shared" si="0"/>
        <v/>
      </c>
      <c r="J38" s="274">
        <f>IF(J39="-",_xlfn.NUMBERVALUE(I38)/10*-1,_xlfn.NUMBERVALUE(I38)/10)</f>
        <v>0</v>
      </c>
      <c r="K38" s="114"/>
      <c r="L38" s="114"/>
    </row>
    <row r="39" spans="1:12" ht="23.25" customHeight="1">
      <c r="A39" s="26">
        <f t="shared" si="2"/>
        <v>38</v>
      </c>
      <c r="B39" s="27">
        <v>1</v>
      </c>
      <c r="C39" s="75" t="s">
        <v>2320</v>
      </c>
      <c r="D39" s="75" t="s">
        <v>2321</v>
      </c>
      <c r="E39" s="151" t="s">
        <v>208</v>
      </c>
      <c r="F39" s="152" t="s">
        <v>182</v>
      </c>
      <c r="G39" s="76">
        <v>230</v>
      </c>
      <c r="H39" s="77">
        <v>1</v>
      </c>
      <c r="I39" s="150" t="str">
        <f t="shared" si="0"/>
        <v/>
      </c>
      <c r="J39" s="150" t="str">
        <f t="shared" si="1"/>
        <v/>
      </c>
      <c r="K39" s="114"/>
      <c r="L39" s="114"/>
    </row>
    <row r="40" spans="1:12" ht="12.75" customHeight="1">
      <c r="A40" s="26">
        <f t="shared" si="2"/>
        <v>39</v>
      </c>
      <c r="B40" s="27">
        <v>1</v>
      </c>
      <c r="C40" s="75" t="s">
        <v>2322</v>
      </c>
      <c r="D40" s="75" t="s">
        <v>2323</v>
      </c>
      <c r="E40" s="75"/>
      <c r="F40" s="76" t="s">
        <v>436</v>
      </c>
      <c r="G40" s="76">
        <v>231</v>
      </c>
      <c r="H40" s="77">
        <v>15</v>
      </c>
      <c r="I40" s="150" t="str">
        <f t="shared" si="0"/>
        <v/>
      </c>
      <c r="J40" s="274">
        <f>IF(J41="-",_xlfn.NUMBERVALUE(I40)/100*-1,_xlfn.NUMBERVALUE(I40)/100)</f>
        <v>0</v>
      </c>
      <c r="K40" s="114"/>
      <c r="L40" s="114"/>
    </row>
    <row r="41" spans="1:12" ht="12.75" customHeight="1">
      <c r="A41" s="26">
        <f t="shared" si="2"/>
        <v>40</v>
      </c>
      <c r="B41" s="27">
        <v>1</v>
      </c>
      <c r="C41" s="75" t="s">
        <v>2324</v>
      </c>
      <c r="D41" s="75" t="s">
        <v>2325</v>
      </c>
      <c r="E41" s="75"/>
      <c r="F41" s="76" t="s">
        <v>182</v>
      </c>
      <c r="G41" s="76">
        <v>246</v>
      </c>
      <c r="H41" s="77">
        <v>1</v>
      </c>
      <c r="I41" s="150" t="str">
        <f t="shared" si="0"/>
        <v/>
      </c>
      <c r="J41" s="150" t="str">
        <f t="shared" si="1"/>
        <v/>
      </c>
      <c r="K41" s="114"/>
      <c r="L41" s="114"/>
    </row>
    <row r="42" spans="1:12" ht="12.75" customHeight="1">
      <c r="A42" s="26">
        <f t="shared" si="2"/>
        <v>41</v>
      </c>
      <c r="B42" s="27">
        <v>1</v>
      </c>
      <c r="C42" s="75" t="s">
        <v>2326</v>
      </c>
      <c r="D42" s="75" t="s">
        <v>2327</v>
      </c>
      <c r="E42" s="75"/>
      <c r="F42" s="76" t="s">
        <v>2262</v>
      </c>
      <c r="G42" s="76">
        <v>247</v>
      </c>
      <c r="H42" s="77">
        <v>5</v>
      </c>
      <c r="I42" s="150" t="str">
        <f t="shared" si="0"/>
        <v/>
      </c>
      <c r="J42" s="274">
        <f>IF(J43="-",_xlfn.NUMBERVALUE(I42)/10*-1,_xlfn.NUMBERVALUE(I42)/10)</f>
        <v>0</v>
      </c>
      <c r="K42" s="114"/>
      <c r="L42" s="114"/>
    </row>
    <row r="43" spans="1:12" ht="23.25" customHeight="1">
      <c r="A43" s="26">
        <f t="shared" si="2"/>
        <v>42</v>
      </c>
      <c r="B43" s="27">
        <v>1</v>
      </c>
      <c r="C43" s="75" t="s">
        <v>2328</v>
      </c>
      <c r="D43" s="75" t="s">
        <v>2329</v>
      </c>
      <c r="E43" s="75" t="s">
        <v>208</v>
      </c>
      <c r="F43" s="76" t="s">
        <v>182</v>
      </c>
      <c r="G43" s="76">
        <v>252</v>
      </c>
      <c r="H43" s="77">
        <v>1</v>
      </c>
      <c r="I43" s="150" t="str">
        <f t="shared" si="0"/>
        <v/>
      </c>
      <c r="J43" s="150" t="str">
        <f t="shared" si="1"/>
        <v/>
      </c>
      <c r="K43" s="114"/>
      <c r="L43" s="114"/>
    </row>
    <row r="44" spans="1:12" ht="12.75" customHeight="1">
      <c r="A44" s="26">
        <f t="shared" si="2"/>
        <v>43</v>
      </c>
      <c r="B44" s="27">
        <v>1</v>
      </c>
      <c r="C44" s="75" t="s">
        <v>2330</v>
      </c>
      <c r="D44" s="75" t="s">
        <v>2331</v>
      </c>
      <c r="E44" s="75"/>
      <c r="F44" s="76" t="s">
        <v>436</v>
      </c>
      <c r="G44" s="76">
        <v>253</v>
      </c>
      <c r="H44" s="77">
        <v>15</v>
      </c>
      <c r="I44" s="150" t="str">
        <f t="shared" si="0"/>
        <v/>
      </c>
      <c r="J44" s="274">
        <f>IF(J45="-",_xlfn.NUMBERVALUE(I44)/100*-1,_xlfn.NUMBERVALUE(I44)/100)</f>
        <v>0</v>
      </c>
      <c r="K44" s="114"/>
      <c r="L44" s="114"/>
    </row>
    <row r="45" spans="1:12" ht="23.25" customHeight="1">
      <c r="A45" s="26">
        <f t="shared" si="2"/>
        <v>44</v>
      </c>
      <c r="B45" s="27">
        <v>1</v>
      </c>
      <c r="C45" s="75" t="s">
        <v>2332</v>
      </c>
      <c r="D45" s="75" t="s">
        <v>2333</v>
      </c>
      <c r="E45" s="75" t="s">
        <v>208</v>
      </c>
      <c r="F45" s="76" t="s">
        <v>182</v>
      </c>
      <c r="G45" s="76">
        <v>268</v>
      </c>
      <c r="H45" s="77">
        <v>1</v>
      </c>
      <c r="I45" s="150" t="str">
        <f t="shared" si="0"/>
        <v/>
      </c>
      <c r="J45" s="150" t="str">
        <f t="shared" si="1"/>
        <v/>
      </c>
      <c r="K45" s="114"/>
      <c r="L45" s="114"/>
    </row>
    <row r="46" spans="1:12" ht="12.75" customHeight="1">
      <c r="A46" s="26">
        <f t="shared" si="2"/>
        <v>45</v>
      </c>
      <c r="B46" s="27">
        <v>1</v>
      </c>
      <c r="C46" s="75" t="s">
        <v>2334</v>
      </c>
      <c r="D46" s="75" t="s">
        <v>2335</v>
      </c>
      <c r="E46" s="75"/>
      <c r="F46" s="76" t="s">
        <v>2262</v>
      </c>
      <c r="G46" s="76">
        <v>269</v>
      </c>
      <c r="H46" s="77">
        <v>5</v>
      </c>
      <c r="I46" s="150" t="str">
        <f t="shared" si="0"/>
        <v/>
      </c>
      <c r="J46" s="274">
        <f>IF(J47="-",_xlfn.NUMBERVALUE(I46)/10*-1,_xlfn.NUMBERVALUE(I46)/10)</f>
        <v>0</v>
      </c>
      <c r="K46" s="114"/>
      <c r="L46" s="114"/>
    </row>
    <row r="47" spans="1:12" ht="46.5" customHeight="1">
      <c r="A47" s="26">
        <f t="shared" si="2"/>
        <v>46</v>
      </c>
      <c r="B47" s="27">
        <v>1</v>
      </c>
      <c r="C47" s="75" t="s">
        <v>2336</v>
      </c>
      <c r="D47" s="75" t="s">
        <v>2337</v>
      </c>
      <c r="E47" s="75" t="s">
        <v>2338</v>
      </c>
      <c r="F47" s="76" t="s">
        <v>182</v>
      </c>
      <c r="G47" s="76">
        <v>274</v>
      </c>
      <c r="H47" s="77">
        <v>1</v>
      </c>
      <c r="I47" s="150" t="str">
        <f t="shared" si="0"/>
        <v/>
      </c>
      <c r="J47" s="150" t="str">
        <f t="shared" si="1"/>
        <v/>
      </c>
      <c r="K47" s="114"/>
      <c r="L47" s="114"/>
    </row>
    <row r="48" spans="1:12" ht="12.75" customHeight="1">
      <c r="A48" s="26">
        <f t="shared" si="2"/>
        <v>47</v>
      </c>
      <c r="B48" s="27">
        <v>1</v>
      </c>
      <c r="C48" s="75" t="s">
        <v>2339</v>
      </c>
      <c r="D48" s="75" t="s">
        <v>2340</v>
      </c>
      <c r="E48" s="75"/>
      <c r="F48" s="76" t="s">
        <v>436</v>
      </c>
      <c r="G48" s="76">
        <v>275</v>
      </c>
      <c r="H48" s="77">
        <v>15</v>
      </c>
      <c r="I48" s="150" t="str">
        <f t="shared" si="0"/>
        <v/>
      </c>
      <c r="J48" s="274">
        <f>IF(J49="-",_xlfn.NUMBERVALUE(I48)/100*-1,_xlfn.NUMBERVALUE(I48)/100)</f>
        <v>0</v>
      </c>
      <c r="K48" s="114"/>
      <c r="L48" s="114"/>
    </row>
    <row r="49" spans="1:12" ht="23.25" customHeight="1">
      <c r="A49" s="26">
        <f t="shared" si="2"/>
        <v>48</v>
      </c>
      <c r="B49" s="27">
        <v>1</v>
      </c>
      <c r="C49" s="75" t="s">
        <v>2341</v>
      </c>
      <c r="D49" s="75" t="s">
        <v>2342</v>
      </c>
      <c r="E49" s="75" t="s">
        <v>208</v>
      </c>
      <c r="F49" s="76" t="s">
        <v>182</v>
      </c>
      <c r="G49" s="76">
        <v>290</v>
      </c>
      <c r="H49" s="77">
        <v>1</v>
      </c>
      <c r="I49" s="150" t="str">
        <f t="shared" si="0"/>
        <v/>
      </c>
      <c r="J49" s="150" t="str">
        <f t="shared" si="1"/>
        <v/>
      </c>
      <c r="K49" s="114"/>
      <c r="L49" s="114"/>
    </row>
    <row r="50" spans="1:12" ht="12.75" customHeight="1">
      <c r="A50" s="26">
        <f t="shared" si="2"/>
        <v>49</v>
      </c>
      <c r="B50" s="27">
        <v>1</v>
      </c>
      <c r="C50" s="75" t="s">
        <v>2343</v>
      </c>
      <c r="D50" s="75" t="s">
        <v>2344</v>
      </c>
      <c r="E50" s="75"/>
      <c r="F50" s="76" t="s">
        <v>436</v>
      </c>
      <c r="G50" s="76">
        <v>291</v>
      </c>
      <c r="H50" s="77">
        <v>15</v>
      </c>
      <c r="I50" s="150" t="str">
        <f t="shared" si="0"/>
        <v/>
      </c>
      <c r="J50" s="274">
        <f>IF(J51="-",_xlfn.NUMBERVALUE(I50)/100*-1,_xlfn.NUMBERVALUE(I50)/100)</f>
        <v>0</v>
      </c>
      <c r="K50" s="114"/>
      <c r="L50" s="114"/>
    </row>
    <row r="51" spans="1:12" ht="23.25" customHeight="1">
      <c r="A51" s="26">
        <f t="shared" si="2"/>
        <v>50</v>
      </c>
      <c r="B51" s="27">
        <v>1</v>
      </c>
      <c r="C51" s="75" t="s">
        <v>2345</v>
      </c>
      <c r="D51" s="75" t="s">
        <v>2346</v>
      </c>
      <c r="E51" s="75" t="s">
        <v>208</v>
      </c>
      <c r="F51" s="76" t="s">
        <v>182</v>
      </c>
      <c r="G51" s="76">
        <v>306</v>
      </c>
      <c r="H51" s="77">
        <v>1</v>
      </c>
      <c r="I51" s="150" t="str">
        <f t="shared" si="0"/>
        <v/>
      </c>
      <c r="J51" s="150" t="str">
        <f t="shared" si="1"/>
        <v/>
      </c>
      <c r="K51" s="114"/>
      <c r="L51" s="114"/>
    </row>
    <row r="52" spans="1:12" ht="12.75" customHeight="1">
      <c r="A52" s="26">
        <f t="shared" si="2"/>
        <v>51</v>
      </c>
      <c r="B52" s="27">
        <v>1</v>
      </c>
      <c r="C52" s="75" t="s">
        <v>2347</v>
      </c>
      <c r="D52" s="75" t="s">
        <v>2348</v>
      </c>
      <c r="E52" s="75"/>
      <c r="F52" s="76" t="s">
        <v>436</v>
      </c>
      <c r="G52" s="76">
        <v>307</v>
      </c>
      <c r="H52" s="77">
        <v>15</v>
      </c>
      <c r="I52" s="150" t="str">
        <f t="shared" si="0"/>
        <v/>
      </c>
      <c r="J52" s="274">
        <f>IF(J53="-",_xlfn.NUMBERVALUE(I52)/100*-1,_xlfn.NUMBERVALUE(I52)/100)</f>
        <v>0</v>
      </c>
      <c r="K52" s="114"/>
      <c r="L52" s="114"/>
    </row>
    <row r="53" spans="1:12" ht="23.25" customHeight="1">
      <c r="A53" s="26">
        <f t="shared" si="2"/>
        <v>52</v>
      </c>
      <c r="B53" s="27">
        <v>1</v>
      </c>
      <c r="C53" s="75" t="s">
        <v>2349</v>
      </c>
      <c r="D53" s="75" t="s">
        <v>2350</v>
      </c>
      <c r="E53" s="75" t="s">
        <v>208</v>
      </c>
      <c r="F53" s="76" t="s">
        <v>182</v>
      </c>
      <c r="G53" s="76">
        <v>322</v>
      </c>
      <c r="H53" s="77">
        <v>1</v>
      </c>
      <c r="I53" s="150" t="str">
        <f t="shared" si="0"/>
        <v/>
      </c>
      <c r="J53" s="150" t="str">
        <f t="shared" si="1"/>
        <v/>
      </c>
      <c r="K53" s="114"/>
      <c r="L53" s="114"/>
    </row>
    <row r="54" spans="1:12" ht="12.75" customHeight="1">
      <c r="A54" s="26">
        <f t="shared" si="2"/>
        <v>53</v>
      </c>
      <c r="B54" s="27">
        <v>1</v>
      </c>
      <c r="C54" s="75" t="s">
        <v>2351</v>
      </c>
      <c r="D54" s="75" t="s">
        <v>2352</v>
      </c>
      <c r="E54" s="75"/>
      <c r="F54" s="76" t="s">
        <v>436</v>
      </c>
      <c r="G54" s="76">
        <v>323</v>
      </c>
      <c r="H54" s="77">
        <v>15</v>
      </c>
      <c r="I54" s="150" t="str">
        <f t="shared" si="0"/>
        <v/>
      </c>
      <c r="J54" s="274">
        <f>IF(J55="-",_xlfn.NUMBERVALUE(I54)/100*-1,_xlfn.NUMBERVALUE(I54)/100)</f>
        <v>0</v>
      </c>
      <c r="K54" s="114"/>
      <c r="L54" s="114"/>
    </row>
    <row r="55" spans="1:12" ht="23.25" customHeight="1">
      <c r="A55" s="26">
        <f t="shared" si="2"/>
        <v>54</v>
      </c>
      <c r="B55" s="27">
        <v>1</v>
      </c>
      <c r="C55" s="75" t="s">
        <v>2353</v>
      </c>
      <c r="D55" s="75" t="s">
        <v>2354</v>
      </c>
      <c r="E55" s="75" t="s">
        <v>208</v>
      </c>
      <c r="F55" s="76" t="s">
        <v>182</v>
      </c>
      <c r="G55" s="76">
        <v>338</v>
      </c>
      <c r="H55" s="77">
        <v>1</v>
      </c>
      <c r="I55" s="150" t="str">
        <f t="shared" si="0"/>
        <v/>
      </c>
      <c r="J55" s="150" t="str">
        <f t="shared" si="1"/>
        <v/>
      </c>
      <c r="K55" s="114"/>
      <c r="L55" s="114"/>
    </row>
    <row r="56" spans="1:12" ht="12.75" customHeight="1">
      <c r="A56" s="26">
        <f t="shared" si="2"/>
        <v>55</v>
      </c>
      <c r="B56" s="27">
        <v>1</v>
      </c>
      <c r="C56" s="75" t="s">
        <v>2355</v>
      </c>
      <c r="D56" s="75" t="s">
        <v>2356</v>
      </c>
      <c r="E56" s="75"/>
      <c r="F56" s="76" t="s">
        <v>436</v>
      </c>
      <c r="G56" s="76">
        <v>339</v>
      </c>
      <c r="H56" s="77">
        <v>15</v>
      </c>
      <c r="I56" s="150" t="str">
        <f t="shared" si="0"/>
        <v/>
      </c>
      <c r="J56" s="274">
        <f>IF(J57="-",_xlfn.NUMBERVALUE(I56)/100*-1,_xlfn.NUMBERVALUE(I56)/100)</f>
        <v>0</v>
      </c>
      <c r="K56" s="114"/>
      <c r="L56" s="114"/>
    </row>
    <row r="57" spans="1:12" ht="23.25" customHeight="1">
      <c r="A57" s="26">
        <f t="shared" si="2"/>
        <v>56</v>
      </c>
      <c r="B57" s="27">
        <v>1</v>
      </c>
      <c r="C57" s="75" t="s">
        <v>2357</v>
      </c>
      <c r="D57" s="75" t="s">
        <v>2358</v>
      </c>
      <c r="E57" s="75" t="s">
        <v>208</v>
      </c>
      <c r="F57" s="76" t="s">
        <v>182</v>
      </c>
      <c r="G57" s="76">
        <v>354</v>
      </c>
      <c r="H57" s="77">
        <v>1</v>
      </c>
      <c r="I57" s="150" t="str">
        <f t="shared" si="0"/>
        <v/>
      </c>
      <c r="J57" s="150" t="str">
        <f t="shared" si="1"/>
        <v/>
      </c>
      <c r="K57" s="114"/>
      <c r="L57" s="114"/>
    </row>
    <row r="58" spans="1:12" ht="12.75" customHeight="1">
      <c r="A58" s="26">
        <f t="shared" si="2"/>
        <v>57</v>
      </c>
      <c r="B58" s="27">
        <v>1</v>
      </c>
      <c r="C58" s="75" t="s">
        <v>2359</v>
      </c>
      <c r="D58" s="75" t="s">
        <v>2360</v>
      </c>
      <c r="E58" s="75"/>
      <c r="F58" s="76" t="s">
        <v>231</v>
      </c>
      <c r="G58" s="76">
        <v>355</v>
      </c>
      <c r="H58" s="77">
        <v>9</v>
      </c>
      <c r="I58" s="150" t="str">
        <f t="shared" si="0"/>
        <v/>
      </c>
      <c r="J58" s="243">
        <f t="shared" ref="J58:J59" si="3">_xlfn.NUMBERVALUE(I58)</f>
        <v>0</v>
      </c>
      <c r="K58" s="114"/>
      <c r="L58" s="114"/>
    </row>
    <row r="59" spans="1:12" ht="12.75" customHeight="1">
      <c r="A59" s="26">
        <f t="shared" si="2"/>
        <v>58</v>
      </c>
      <c r="B59" s="27">
        <v>1</v>
      </c>
      <c r="C59" s="75" t="s">
        <v>2361</v>
      </c>
      <c r="D59" s="75" t="s">
        <v>2362</v>
      </c>
      <c r="E59" s="75"/>
      <c r="F59" s="76" t="s">
        <v>231</v>
      </c>
      <c r="G59" s="76">
        <v>364</v>
      </c>
      <c r="H59" s="77">
        <v>9</v>
      </c>
      <c r="I59" s="150" t="str">
        <f t="shared" si="0"/>
        <v/>
      </c>
      <c r="J59" s="243">
        <f t="shared" si="3"/>
        <v>0</v>
      </c>
      <c r="K59" s="78"/>
      <c r="L59" s="78"/>
    </row>
    <row r="60" spans="1:12" ht="12.75" customHeight="1" thickBot="1">
      <c r="A60" s="26">
        <f t="shared" si="2"/>
        <v>59</v>
      </c>
      <c r="B60" s="27">
        <v>1</v>
      </c>
      <c r="C60" s="75" t="s">
        <v>2363</v>
      </c>
      <c r="D60" s="75" t="s">
        <v>749</v>
      </c>
      <c r="E60" s="75"/>
      <c r="F60" s="76" t="s">
        <v>182</v>
      </c>
      <c r="G60" s="76">
        <v>480</v>
      </c>
      <c r="H60" s="77">
        <v>1</v>
      </c>
      <c r="I60" s="153" t="str">
        <f t="shared" si="0"/>
        <v/>
      </c>
      <c r="J60" s="153" t="str">
        <f t="shared" si="1"/>
        <v/>
      </c>
      <c r="K60" s="78"/>
      <c r="L60" s="78"/>
    </row>
    <row r="61" spans="1:12" ht="13.5" thickTop="1"/>
  </sheetData>
  <autoFilter ref="A1:L60" xr:uid="{00000000-0009-0000-0000-00000B000000}"/>
  <conditionalFormatting sqref="A2:F5 I2:K3 I5:K5 I4:J4 L5:L131 A6:K131">
    <cfRule type="expression" dxfId="497" priority="5">
      <formula>$K2&lt;&gt;""</formula>
    </cfRule>
  </conditionalFormatting>
  <conditionalFormatting sqref="G2:H5">
    <cfRule type="expression" dxfId="496" priority="4">
      <formula>$K2&lt;&gt;""</formula>
    </cfRule>
  </conditionalFormatting>
  <conditionalFormatting sqref="K4">
    <cfRule type="expression" dxfId="495" priority="3">
      <formula>$K4&lt;&gt;""</formula>
    </cfRule>
  </conditionalFormatting>
  <conditionalFormatting sqref="L2:L3">
    <cfRule type="expression" dxfId="494" priority="2">
      <formula>$K2&lt;&gt;""</formula>
    </cfRule>
  </conditionalFormatting>
  <conditionalFormatting sqref="L4">
    <cfRule type="expression" dxfId="493" priority="1">
      <formula>$K4&lt;&gt;""</formula>
    </cfRule>
  </conditionalFormatting>
  <pageMargins left="0.75" right="0.75" top="1" bottom="1" header="0.5" footer="0.5"/>
  <pageSetup paperSize="9" orientation="portrait" verticalDpi="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tabColor rgb="FFC00000"/>
    <outlinePr summaryBelow="0"/>
  </sheetPr>
  <dimension ref="A1:L32"/>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outlineLevelRow="1"/>
  <cols>
    <col min="1" max="1" width="4.3984375" style="88" bestFit="1" customWidth="1"/>
    <col min="2" max="2" width="2.19921875" style="89" customWidth="1"/>
    <col min="3" max="3" width="16.5" style="88" bestFit="1" customWidth="1"/>
    <col min="4" max="4" width="40.09765625" style="88" customWidth="1"/>
    <col min="5" max="5" width="26.3984375" style="88" customWidth="1"/>
    <col min="6" max="6" width="6.796875" style="88" customWidth="1"/>
    <col min="7" max="7" width="5.69921875" style="88" bestFit="1" customWidth="1"/>
    <col min="8" max="8" width="5.3984375" style="88" customWidth="1"/>
    <col min="9" max="10" width="13.09765625" style="145" customWidth="1"/>
    <col min="11" max="12" width="20.8984375" style="88" customWidth="1"/>
    <col min="13" max="16384" width="8.796875" style="2"/>
  </cols>
  <sheetData>
    <row r="1" spans="1:12" ht="60.75" customHeight="1" thickTop="1">
      <c r="A1" s="15" t="s">
        <v>134</v>
      </c>
      <c r="B1" s="16" t="s">
        <v>135</v>
      </c>
      <c r="C1" s="15" t="s">
        <v>136</v>
      </c>
      <c r="D1" s="15" t="s">
        <v>137</v>
      </c>
      <c r="E1" s="15" t="s">
        <v>953</v>
      </c>
      <c r="F1" s="15" t="s">
        <v>139</v>
      </c>
      <c r="G1" s="154" t="s">
        <v>140</v>
      </c>
      <c r="H1" s="155" t="s">
        <v>141</v>
      </c>
      <c r="I1" s="149"/>
      <c r="J1" s="289"/>
      <c r="K1" s="94" t="s">
        <v>1870</v>
      </c>
      <c r="L1" s="94" t="s">
        <v>147</v>
      </c>
    </row>
    <row r="2" spans="1:12" ht="12.75" customHeight="1">
      <c r="A2" s="26">
        <v>1</v>
      </c>
      <c r="B2" s="27">
        <v>1</v>
      </c>
      <c r="C2" s="75" t="s">
        <v>2364</v>
      </c>
      <c r="D2" s="75" t="s">
        <v>1872</v>
      </c>
      <c r="E2" s="75"/>
      <c r="F2" s="76" t="s">
        <v>153</v>
      </c>
      <c r="G2" s="31">
        <v>1</v>
      </c>
      <c r="H2" s="32">
        <v>6</v>
      </c>
      <c r="I2" s="150" t="str">
        <f>MID($I$1,G2,H2)</f>
        <v/>
      </c>
      <c r="J2" s="150">
        <f>_xlfn.NUMBERVALUE(I2)</f>
        <v>0</v>
      </c>
      <c r="K2" s="114"/>
      <c r="L2" s="114"/>
    </row>
    <row r="3" spans="1:12" ht="35.25" customHeight="1">
      <c r="A3" s="26">
        <f>IF(B3=1,TRUNC(A2)+1,A2+0.1)</f>
        <v>2</v>
      </c>
      <c r="B3" s="27">
        <v>1</v>
      </c>
      <c r="C3" s="75" t="s">
        <v>2365</v>
      </c>
      <c r="D3" s="75" t="s">
        <v>1875</v>
      </c>
      <c r="E3" s="75" t="s">
        <v>1876</v>
      </c>
      <c r="F3" s="76" t="s">
        <v>182</v>
      </c>
      <c r="G3" s="31">
        <v>7</v>
      </c>
      <c r="H3" s="32">
        <v>1</v>
      </c>
      <c r="I3" s="150" t="str">
        <f t="shared" ref="I3:I31" si="0">MID($I$1,G3,H3)</f>
        <v/>
      </c>
      <c r="J3" s="150" t="str">
        <f t="shared" ref="J3:J31" si="1">I3</f>
        <v/>
      </c>
      <c r="K3" s="114"/>
      <c r="L3" s="114"/>
    </row>
    <row r="4" spans="1:12" ht="24.95" customHeight="1">
      <c r="A4" s="26">
        <f t="shared" ref="A4:A31" si="2">IF(B4=1,TRUNC(A3)+1,A3+0.1)</f>
        <v>3</v>
      </c>
      <c r="B4" s="27">
        <v>1</v>
      </c>
      <c r="C4" s="75" t="s">
        <v>2366</v>
      </c>
      <c r="D4" s="75" t="s">
        <v>1878</v>
      </c>
      <c r="E4" s="75" t="s">
        <v>1879</v>
      </c>
      <c r="F4" s="76" t="s">
        <v>161</v>
      </c>
      <c r="G4" s="31">
        <v>8</v>
      </c>
      <c r="H4" s="32">
        <v>4</v>
      </c>
      <c r="I4" s="150" t="str">
        <f t="shared" si="0"/>
        <v/>
      </c>
      <c r="J4" s="150" t="str">
        <f t="shared" si="1"/>
        <v/>
      </c>
      <c r="K4" s="114" t="s">
        <v>1880</v>
      </c>
      <c r="L4" s="114"/>
    </row>
    <row r="5" spans="1:12" ht="12.75" customHeight="1">
      <c r="A5" s="26">
        <f t="shared" si="2"/>
        <v>4</v>
      </c>
      <c r="B5" s="27">
        <v>1</v>
      </c>
      <c r="C5" s="75" t="s">
        <v>2367</v>
      </c>
      <c r="D5" s="75" t="s">
        <v>1882</v>
      </c>
      <c r="E5" s="75"/>
      <c r="F5" s="76" t="s">
        <v>282</v>
      </c>
      <c r="G5" s="31">
        <v>12</v>
      </c>
      <c r="H5" s="32">
        <v>3</v>
      </c>
      <c r="I5" s="150" t="str">
        <f t="shared" si="0"/>
        <v/>
      </c>
      <c r="J5" s="150" t="str">
        <f t="shared" si="1"/>
        <v/>
      </c>
      <c r="K5" s="114"/>
      <c r="L5" s="114"/>
    </row>
    <row r="6" spans="1:12" ht="22.5">
      <c r="A6" s="26">
        <f t="shared" si="2"/>
        <v>5</v>
      </c>
      <c r="B6" s="27">
        <v>1</v>
      </c>
      <c r="C6" s="75" t="s">
        <v>2368</v>
      </c>
      <c r="D6" s="75" t="s">
        <v>2369</v>
      </c>
      <c r="E6" s="75"/>
      <c r="F6" s="76" t="s">
        <v>161</v>
      </c>
      <c r="G6" s="76">
        <v>15</v>
      </c>
      <c r="H6" s="77">
        <v>4</v>
      </c>
      <c r="I6" s="150" t="str">
        <f t="shared" si="0"/>
        <v/>
      </c>
      <c r="J6" s="150" t="str">
        <f t="shared" si="1"/>
        <v/>
      </c>
      <c r="K6" s="124" t="s">
        <v>2370</v>
      </c>
      <c r="L6" s="114" t="s">
        <v>2371</v>
      </c>
    </row>
    <row r="7" spans="1:12" ht="12.75" customHeight="1" outlineLevel="1">
      <c r="A7" s="35">
        <f t="shared" si="2"/>
        <v>5.0999999999999996</v>
      </c>
      <c r="B7" s="37">
        <v>2</v>
      </c>
      <c r="C7" s="76" t="s">
        <v>2372</v>
      </c>
      <c r="D7" s="76" t="s">
        <v>2373</v>
      </c>
      <c r="E7" s="76"/>
      <c r="F7" s="76" t="s">
        <v>156</v>
      </c>
      <c r="G7" s="76">
        <v>15</v>
      </c>
      <c r="H7" s="77">
        <v>2</v>
      </c>
      <c r="I7" s="150" t="str">
        <f t="shared" si="0"/>
        <v/>
      </c>
      <c r="J7" s="150" t="str">
        <f t="shared" si="1"/>
        <v/>
      </c>
      <c r="K7" s="114"/>
      <c r="L7" s="114"/>
    </row>
    <row r="8" spans="1:12" ht="12.75" customHeight="1" outlineLevel="1">
      <c r="A8" s="35">
        <f t="shared" si="2"/>
        <v>5.1999999999999993</v>
      </c>
      <c r="B8" s="37">
        <v>2</v>
      </c>
      <c r="C8" s="76" t="s">
        <v>2374</v>
      </c>
      <c r="D8" s="76" t="s">
        <v>2375</v>
      </c>
      <c r="E8" s="76"/>
      <c r="F8" s="76" t="s">
        <v>156</v>
      </c>
      <c r="G8" s="76">
        <v>17</v>
      </c>
      <c r="H8" s="77">
        <v>2</v>
      </c>
      <c r="I8" s="150" t="str">
        <f t="shared" si="0"/>
        <v/>
      </c>
      <c r="J8" s="150" t="str">
        <f t="shared" si="1"/>
        <v/>
      </c>
      <c r="K8" s="114"/>
      <c r="L8" s="114"/>
    </row>
    <row r="9" spans="1:12" ht="12.75" customHeight="1">
      <c r="A9" s="26">
        <f t="shared" si="2"/>
        <v>6</v>
      </c>
      <c r="B9" s="27">
        <v>1</v>
      </c>
      <c r="C9" s="75" t="s">
        <v>2376</v>
      </c>
      <c r="D9" s="75" t="s">
        <v>2377</v>
      </c>
      <c r="E9" s="75"/>
      <c r="F9" s="76" t="s">
        <v>678</v>
      </c>
      <c r="G9" s="76">
        <v>19</v>
      </c>
      <c r="H9" s="77">
        <v>5</v>
      </c>
      <c r="I9" s="150" t="str">
        <f t="shared" si="0"/>
        <v/>
      </c>
      <c r="J9" s="243">
        <f>_xlfn.NUMBERVALUE(I9)</f>
        <v>0</v>
      </c>
      <c r="K9" s="114"/>
      <c r="L9" s="114"/>
    </row>
    <row r="10" spans="1:12" ht="23.25" customHeight="1">
      <c r="A10" s="26">
        <f t="shared" si="2"/>
        <v>7</v>
      </c>
      <c r="B10" s="27">
        <v>1</v>
      </c>
      <c r="C10" s="75" t="s">
        <v>2378</v>
      </c>
      <c r="D10" s="75" t="s">
        <v>2379</v>
      </c>
      <c r="E10" s="75" t="s">
        <v>208</v>
      </c>
      <c r="F10" s="76" t="s">
        <v>182</v>
      </c>
      <c r="G10" s="76">
        <v>24</v>
      </c>
      <c r="H10" s="77">
        <v>1</v>
      </c>
      <c r="I10" s="150" t="str">
        <f t="shared" si="0"/>
        <v/>
      </c>
      <c r="J10" s="150" t="str">
        <f t="shared" si="1"/>
        <v/>
      </c>
      <c r="K10" s="114"/>
      <c r="L10" s="114"/>
    </row>
    <row r="11" spans="1:12" ht="12.75" customHeight="1">
      <c r="A11" s="26">
        <f t="shared" si="2"/>
        <v>8</v>
      </c>
      <c r="B11" s="27">
        <v>1</v>
      </c>
      <c r="C11" s="75" t="s">
        <v>2380</v>
      </c>
      <c r="D11" s="75" t="s">
        <v>2251</v>
      </c>
      <c r="E11" s="75"/>
      <c r="F11" s="76" t="s">
        <v>436</v>
      </c>
      <c r="G11" s="76">
        <v>25</v>
      </c>
      <c r="H11" s="77">
        <v>15</v>
      </c>
      <c r="I11" s="150" t="str">
        <f t="shared" si="0"/>
        <v/>
      </c>
      <c r="J11" s="274">
        <f>IF(J12="-",_xlfn.NUMBERVALUE(I11)/100*-1,_xlfn.NUMBERVALUE(I11)/100)</f>
        <v>0</v>
      </c>
      <c r="K11" s="114"/>
      <c r="L11" s="114"/>
    </row>
    <row r="12" spans="1:12" ht="23.25" customHeight="1">
      <c r="A12" s="26">
        <f t="shared" si="2"/>
        <v>9</v>
      </c>
      <c r="B12" s="27">
        <v>1</v>
      </c>
      <c r="C12" s="75" t="s">
        <v>2381</v>
      </c>
      <c r="D12" s="75" t="s">
        <v>2254</v>
      </c>
      <c r="E12" s="75" t="s">
        <v>208</v>
      </c>
      <c r="F12" s="76" t="s">
        <v>182</v>
      </c>
      <c r="G12" s="76">
        <v>40</v>
      </c>
      <c r="H12" s="77">
        <v>1</v>
      </c>
      <c r="I12" s="150" t="str">
        <f t="shared" si="0"/>
        <v/>
      </c>
      <c r="J12" s="150" t="str">
        <f t="shared" si="1"/>
        <v/>
      </c>
      <c r="K12" s="114"/>
      <c r="L12" s="114"/>
    </row>
    <row r="13" spans="1:12" ht="12.75" customHeight="1">
      <c r="A13" s="26">
        <f t="shared" si="2"/>
        <v>10</v>
      </c>
      <c r="B13" s="27">
        <v>1</v>
      </c>
      <c r="C13" s="75" t="s">
        <v>2382</v>
      </c>
      <c r="D13" s="75" t="s">
        <v>2256</v>
      </c>
      <c r="E13" s="75"/>
      <c r="F13" s="76" t="s">
        <v>436</v>
      </c>
      <c r="G13" s="76">
        <v>41</v>
      </c>
      <c r="H13" s="77">
        <v>15</v>
      </c>
      <c r="I13" s="150" t="str">
        <f t="shared" si="0"/>
        <v/>
      </c>
      <c r="J13" s="274">
        <f>IF(J14="-",_xlfn.NUMBERVALUE(I13)/100*-1,_xlfn.NUMBERVALUE(I13)/100)</f>
        <v>0</v>
      </c>
      <c r="K13" s="114"/>
      <c r="L13" s="114"/>
    </row>
    <row r="14" spans="1:12" ht="23.25" customHeight="1">
      <c r="A14" s="26">
        <f t="shared" si="2"/>
        <v>11</v>
      </c>
      <c r="B14" s="27">
        <v>1</v>
      </c>
      <c r="C14" s="75" t="s">
        <v>2383</v>
      </c>
      <c r="D14" s="75" t="s">
        <v>2259</v>
      </c>
      <c r="E14" s="75" t="s">
        <v>208</v>
      </c>
      <c r="F14" s="76" t="s">
        <v>182</v>
      </c>
      <c r="G14" s="76">
        <v>56</v>
      </c>
      <c r="H14" s="77">
        <v>1</v>
      </c>
      <c r="I14" s="150" t="str">
        <f t="shared" si="0"/>
        <v/>
      </c>
      <c r="J14" s="150" t="str">
        <f t="shared" si="1"/>
        <v/>
      </c>
      <c r="K14" s="114"/>
      <c r="L14" s="114"/>
    </row>
    <row r="15" spans="1:12" ht="12.75" customHeight="1">
      <c r="A15" s="26">
        <f t="shared" si="2"/>
        <v>12</v>
      </c>
      <c r="B15" s="27">
        <v>1</v>
      </c>
      <c r="C15" s="75" t="s">
        <v>2384</v>
      </c>
      <c r="D15" s="75" t="s">
        <v>2299</v>
      </c>
      <c r="E15" s="75"/>
      <c r="F15" s="76" t="s">
        <v>436</v>
      </c>
      <c r="G15" s="76">
        <v>57</v>
      </c>
      <c r="H15" s="77">
        <v>15</v>
      </c>
      <c r="I15" s="150" t="str">
        <f t="shared" si="0"/>
        <v/>
      </c>
      <c r="J15" s="274">
        <f>IF(J16="-",_xlfn.NUMBERVALUE(I15)/100*-1,_xlfn.NUMBERVALUE(I15)/100)</f>
        <v>0</v>
      </c>
      <c r="K15" s="114"/>
      <c r="L15" s="114"/>
    </row>
    <row r="16" spans="1:12" ht="23.25" customHeight="1">
      <c r="A16" s="26">
        <f t="shared" si="2"/>
        <v>13</v>
      </c>
      <c r="B16" s="27">
        <v>1</v>
      </c>
      <c r="C16" s="75" t="s">
        <v>2385</v>
      </c>
      <c r="D16" s="75" t="s">
        <v>2301</v>
      </c>
      <c r="E16" s="75" t="s">
        <v>208</v>
      </c>
      <c r="F16" s="76" t="s">
        <v>182</v>
      </c>
      <c r="G16" s="76">
        <v>72</v>
      </c>
      <c r="H16" s="77">
        <v>1</v>
      </c>
      <c r="I16" s="150" t="str">
        <f t="shared" si="0"/>
        <v/>
      </c>
      <c r="J16" s="150" t="str">
        <f t="shared" si="1"/>
        <v/>
      </c>
      <c r="K16" s="114"/>
      <c r="L16" s="114"/>
    </row>
    <row r="17" spans="1:12" ht="12.75" customHeight="1">
      <c r="A17" s="26">
        <f t="shared" si="2"/>
        <v>14</v>
      </c>
      <c r="B17" s="27">
        <v>1</v>
      </c>
      <c r="C17" s="75" t="s">
        <v>2386</v>
      </c>
      <c r="D17" s="75" t="s">
        <v>2387</v>
      </c>
      <c r="E17" s="75"/>
      <c r="F17" s="76" t="s">
        <v>436</v>
      </c>
      <c r="G17" s="76">
        <v>73</v>
      </c>
      <c r="H17" s="77">
        <v>15</v>
      </c>
      <c r="I17" s="150" t="str">
        <f t="shared" si="0"/>
        <v/>
      </c>
      <c r="J17" s="274">
        <f>IF(J18="-",_xlfn.NUMBERVALUE(I17)/100*-1,_xlfn.NUMBERVALUE(I17)/100)</f>
        <v>0</v>
      </c>
      <c r="K17" s="114"/>
      <c r="L17" s="114"/>
    </row>
    <row r="18" spans="1:12" ht="23.25" customHeight="1">
      <c r="A18" s="26">
        <f t="shared" si="2"/>
        <v>15</v>
      </c>
      <c r="B18" s="27">
        <v>1</v>
      </c>
      <c r="C18" s="75" t="s">
        <v>2388</v>
      </c>
      <c r="D18" s="75" t="s">
        <v>2389</v>
      </c>
      <c r="E18" s="75" t="s">
        <v>208</v>
      </c>
      <c r="F18" s="76" t="s">
        <v>182</v>
      </c>
      <c r="G18" s="76">
        <v>88</v>
      </c>
      <c r="H18" s="77">
        <v>1</v>
      </c>
      <c r="I18" s="150" t="str">
        <f t="shared" si="0"/>
        <v/>
      </c>
      <c r="J18" s="150" t="str">
        <f t="shared" si="1"/>
        <v/>
      </c>
      <c r="K18" s="114"/>
      <c r="L18" s="114"/>
    </row>
    <row r="19" spans="1:12" ht="12.75" customHeight="1">
      <c r="A19" s="26">
        <f t="shared" si="2"/>
        <v>16</v>
      </c>
      <c r="B19" s="27">
        <v>1</v>
      </c>
      <c r="C19" s="75" t="s">
        <v>2390</v>
      </c>
      <c r="D19" s="75" t="s">
        <v>2287</v>
      </c>
      <c r="E19" s="75"/>
      <c r="F19" s="76" t="s">
        <v>436</v>
      </c>
      <c r="G19" s="76">
        <v>89</v>
      </c>
      <c r="H19" s="77">
        <v>15</v>
      </c>
      <c r="I19" s="150" t="str">
        <f t="shared" si="0"/>
        <v/>
      </c>
      <c r="J19" s="274">
        <f>IF(J20="-",_xlfn.NUMBERVALUE(I19)/100*-1,_xlfn.NUMBERVALUE(I19)/100)</f>
        <v>0</v>
      </c>
      <c r="K19" s="114"/>
      <c r="L19" s="114"/>
    </row>
    <row r="20" spans="1:12" ht="23.25" customHeight="1">
      <c r="A20" s="26">
        <f t="shared" si="2"/>
        <v>17</v>
      </c>
      <c r="B20" s="27">
        <v>1</v>
      </c>
      <c r="C20" s="75" t="s">
        <v>2391</v>
      </c>
      <c r="D20" s="75" t="s">
        <v>2289</v>
      </c>
      <c r="E20" s="75" t="s">
        <v>208</v>
      </c>
      <c r="F20" s="76" t="s">
        <v>182</v>
      </c>
      <c r="G20" s="76">
        <v>104</v>
      </c>
      <c r="H20" s="77">
        <v>1</v>
      </c>
      <c r="I20" s="150" t="str">
        <f t="shared" si="0"/>
        <v/>
      </c>
      <c r="J20" s="150" t="str">
        <f t="shared" si="1"/>
        <v/>
      </c>
      <c r="K20" s="114"/>
      <c r="L20" s="114"/>
    </row>
    <row r="21" spans="1:12" ht="12.75" customHeight="1">
      <c r="A21" s="26">
        <f t="shared" si="2"/>
        <v>18</v>
      </c>
      <c r="B21" s="27">
        <v>1</v>
      </c>
      <c r="C21" s="75" t="s">
        <v>2392</v>
      </c>
      <c r="D21" s="75" t="s">
        <v>2291</v>
      </c>
      <c r="E21" s="75"/>
      <c r="F21" s="76" t="s">
        <v>436</v>
      </c>
      <c r="G21" s="76">
        <v>105</v>
      </c>
      <c r="H21" s="77">
        <v>15</v>
      </c>
      <c r="I21" s="150" t="str">
        <f t="shared" si="0"/>
        <v/>
      </c>
      <c r="J21" s="274">
        <f>IF(J22="-",_xlfn.NUMBERVALUE(I21)/100*-1,_xlfn.NUMBERVALUE(I21)/100)</f>
        <v>0</v>
      </c>
      <c r="K21" s="114"/>
      <c r="L21" s="114"/>
    </row>
    <row r="22" spans="1:12" ht="23.25" customHeight="1">
      <c r="A22" s="26">
        <f t="shared" si="2"/>
        <v>19</v>
      </c>
      <c r="B22" s="27">
        <v>1</v>
      </c>
      <c r="C22" s="75" t="s">
        <v>2393</v>
      </c>
      <c r="D22" s="75" t="s">
        <v>2293</v>
      </c>
      <c r="E22" s="75" t="s">
        <v>208</v>
      </c>
      <c r="F22" s="76" t="s">
        <v>182</v>
      </c>
      <c r="G22" s="76">
        <v>120</v>
      </c>
      <c r="H22" s="77">
        <v>1</v>
      </c>
      <c r="I22" s="150" t="str">
        <f t="shared" si="0"/>
        <v/>
      </c>
      <c r="J22" s="150" t="str">
        <f t="shared" si="1"/>
        <v/>
      </c>
      <c r="K22" s="114"/>
      <c r="L22" s="114"/>
    </row>
    <row r="23" spans="1:12" ht="12.75" customHeight="1">
      <c r="A23" s="26">
        <f t="shared" si="2"/>
        <v>20</v>
      </c>
      <c r="B23" s="27">
        <v>1</v>
      </c>
      <c r="C23" s="75" t="s">
        <v>2394</v>
      </c>
      <c r="D23" s="75" t="s">
        <v>2261</v>
      </c>
      <c r="E23" s="75"/>
      <c r="F23" s="76" t="s">
        <v>2262</v>
      </c>
      <c r="G23" s="76">
        <v>121</v>
      </c>
      <c r="H23" s="77">
        <v>5</v>
      </c>
      <c r="I23" s="150" t="str">
        <f t="shared" si="0"/>
        <v/>
      </c>
      <c r="J23" s="274">
        <f>IF(J24="-",_xlfn.NUMBERVALUE(I23)/10*-1,_xlfn.NUMBERVALUE(I23)/10)</f>
        <v>0</v>
      </c>
      <c r="K23" s="114"/>
      <c r="L23" s="114"/>
    </row>
    <row r="24" spans="1:12" ht="23.25" customHeight="1">
      <c r="A24" s="26">
        <f t="shared" si="2"/>
        <v>21</v>
      </c>
      <c r="B24" s="27">
        <v>1</v>
      </c>
      <c r="C24" s="75" t="s">
        <v>2395</v>
      </c>
      <c r="D24" s="75" t="s">
        <v>2264</v>
      </c>
      <c r="E24" s="75" t="s">
        <v>208</v>
      </c>
      <c r="F24" s="76" t="s">
        <v>182</v>
      </c>
      <c r="G24" s="76">
        <v>126</v>
      </c>
      <c r="H24" s="77">
        <v>1</v>
      </c>
      <c r="I24" s="150" t="str">
        <f t="shared" si="0"/>
        <v/>
      </c>
      <c r="J24" s="150" t="str">
        <f t="shared" si="1"/>
        <v/>
      </c>
      <c r="K24" s="114"/>
      <c r="L24" s="114"/>
    </row>
    <row r="25" spans="1:12" ht="12.75" customHeight="1">
      <c r="A25" s="26">
        <f t="shared" si="2"/>
        <v>22</v>
      </c>
      <c r="B25" s="27">
        <v>1</v>
      </c>
      <c r="C25" s="75" t="s">
        <v>2396</v>
      </c>
      <c r="D25" s="75" t="s">
        <v>2266</v>
      </c>
      <c r="E25" s="75"/>
      <c r="F25" s="76" t="s">
        <v>2262</v>
      </c>
      <c r="G25" s="76">
        <v>127</v>
      </c>
      <c r="H25" s="77">
        <v>5</v>
      </c>
      <c r="I25" s="150" t="str">
        <f t="shared" si="0"/>
        <v/>
      </c>
      <c r="J25" s="274">
        <f>IF(J26="-",_xlfn.NUMBERVALUE(I25)/10*-1,_xlfn.NUMBERVALUE(I25)/10)</f>
        <v>0</v>
      </c>
      <c r="K25" s="114"/>
      <c r="L25" s="114"/>
    </row>
    <row r="26" spans="1:12" ht="23.25" customHeight="1">
      <c r="A26" s="26">
        <f t="shared" si="2"/>
        <v>23</v>
      </c>
      <c r="B26" s="27">
        <v>1</v>
      </c>
      <c r="C26" s="75" t="s">
        <v>2397</v>
      </c>
      <c r="D26" s="75" t="s">
        <v>2268</v>
      </c>
      <c r="E26" s="75" t="s">
        <v>208</v>
      </c>
      <c r="F26" s="76" t="s">
        <v>182</v>
      </c>
      <c r="G26" s="76">
        <v>132</v>
      </c>
      <c r="H26" s="77">
        <v>1</v>
      </c>
      <c r="I26" s="150" t="str">
        <f t="shared" si="0"/>
        <v/>
      </c>
      <c r="J26" s="150" t="str">
        <f t="shared" si="1"/>
        <v/>
      </c>
      <c r="K26" s="114"/>
      <c r="L26" s="114"/>
    </row>
    <row r="27" spans="1:12" ht="12.75" customHeight="1">
      <c r="A27" s="26">
        <f t="shared" si="2"/>
        <v>24</v>
      </c>
      <c r="B27" s="27">
        <v>1</v>
      </c>
      <c r="C27" s="75" t="s">
        <v>2398</v>
      </c>
      <c r="D27" s="75" t="s">
        <v>2399</v>
      </c>
      <c r="E27" s="75"/>
      <c r="F27" s="76" t="s">
        <v>2262</v>
      </c>
      <c r="G27" s="76">
        <v>133</v>
      </c>
      <c r="H27" s="77">
        <v>5</v>
      </c>
      <c r="I27" s="150" t="str">
        <f t="shared" si="0"/>
        <v/>
      </c>
      <c r="J27" s="274">
        <f>IF(J28="-",_xlfn.NUMBERVALUE(I27)/10*-1,_xlfn.NUMBERVALUE(I27)/10)</f>
        <v>0</v>
      </c>
      <c r="K27" s="114"/>
      <c r="L27" s="114"/>
    </row>
    <row r="28" spans="1:12" ht="23.25" customHeight="1">
      <c r="A28" s="26">
        <f t="shared" si="2"/>
        <v>25</v>
      </c>
      <c r="B28" s="27">
        <v>1</v>
      </c>
      <c r="C28" s="75" t="s">
        <v>2400</v>
      </c>
      <c r="D28" s="75" t="s">
        <v>2401</v>
      </c>
      <c r="E28" s="75" t="s">
        <v>208</v>
      </c>
      <c r="F28" s="76" t="s">
        <v>182</v>
      </c>
      <c r="G28" s="76">
        <v>138</v>
      </c>
      <c r="H28" s="77">
        <v>1</v>
      </c>
      <c r="I28" s="150" t="str">
        <f t="shared" si="0"/>
        <v/>
      </c>
      <c r="J28" s="150" t="str">
        <f t="shared" si="1"/>
        <v/>
      </c>
      <c r="K28" s="114"/>
      <c r="L28" s="114"/>
    </row>
    <row r="29" spans="1:12" ht="12.75" customHeight="1">
      <c r="A29" s="26">
        <f t="shared" si="2"/>
        <v>26</v>
      </c>
      <c r="B29" s="27">
        <v>1</v>
      </c>
      <c r="C29" s="75" t="s">
        <v>2402</v>
      </c>
      <c r="D29" s="75" t="s">
        <v>2295</v>
      </c>
      <c r="E29" s="75"/>
      <c r="F29" s="76" t="s">
        <v>2262</v>
      </c>
      <c r="G29" s="76">
        <v>139</v>
      </c>
      <c r="H29" s="77">
        <v>5</v>
      </c>
      <c r="I29" s="150" t="str">
        <f t="shared" si="0"/>
        <v/>
      </c>
      <c r="J29" s="274">
        <f>IF(J30="-",_xlfn.NUMBERVALUE(I29)/10*-1,_xlfn.NUMBERVALUE(I29)/10)</f>
        <v>0</v>
      </c>
      <c r="K29" s="114"/>
      <c r="L29" s="114"/>
    </row>
    <row r="30" spans="1:12" ht="23.25" customHeight="1">
      <c r="A30" s="26">
        <f t="shared" si="2"/>
        <v>27</v>
      </c>
      <c r="B30" s="27">
        <v>1</v>
      </c>
      <c r="C30" s="75" t="s">
        <v>2403</v>
      </c>
      <c r="D30" s="75" t="s">
        <v>2297</v>
      </c>
      <c r="E30" s="75" t="s">
        <v>208</v>
      </c>
      <c r="F30" s="76" t="s">
        <v>182</v>
      </c>
      <c r="G30" s="76">
        <v>144</v>
      </c>
      <c r="H30" s="77">
        <v>1</v>
      </c>
      <c r="I30" s="150" t="str">
        <f t="shared" si="0"/>
        <v/>
      </c>
      <c r="J30" s="150" t="str">
        <f t="shared" si="1"/>
        <v/>
      </c>
      <c r="K30" s="114"/>
      <c r="L30" s="114"/>
    </row>
    <row r="31" spans="1:12" ht="12.75" customHeight="1" thickBot="1">
      <c r="A31" s="26">
        <f t="shared" si="2"/>
        <v>28</v>
      </c>
      <c r="B31" s="27">
        <v>1</v>
      </c>
      <c r="C31" s="75" t="s">
        <v>2404</v>
      </c>
      <c r="D31" s="75" t="s">
        <v>749</v>
      </c>
      <c r="E31" s="75"/>
      <c r="F31" s="76" t="s">
        <v>182</v>
      </c>
      <c r="G31" s="76">
        <v>360</v>
      </c>
      <c r="H31" s="77">
        <v>1</v>
      </c>
      <c r="I31" s="153" t="str">
        <f t="shared" si="0"/>
        <v/>
      </c>
      <c r="J31" s="153" t="str">
        <f t="shared" si="1"/>
        <v/>
      </c>
      <c r="K31" s="114"/>
      <c r="L31" s="114"/>
    </row>
    <row r="32" spans="1:12" ht="13.5" thickTop="1"/>
  </sheetData>
  <autoFilter ref="A1:L31" xr:uid="{00000000-0009-0000-0000-00000C000000}"/>
  <conditionalFormatting sqref="A2:F5 I2:K2 A32:K100 L5:L100 A6:I31 K5:K31 I3:I5 K3">
    <cfRule type="expression" dxfId="492" priority="7">
      <formula>$K2&lt;&gt;""</formula>
    </cfRule>
  </conditionalFormatting>
  <conditionalFormatting sqref="K4">
    <cfRule type="expression" dxfId="491" priority="5">
      <formula>$K4&lt;&gt;""</formula>
    </cfRule>
  </conditionalFormatting>
  <conditionalFormatting sqref="G2:H5">
    <cfRule type="expression" dxfId="490" priority="6">
      <formula>$K2&lt;&gt;""</formula>
    </cfRule>
  </conditionalFormatting>
  <conditionalFormatting sqref="L2:L3">
    <cfRule type="expression" dxfId="489" priority="4">
      <formula>$K2&lt;&gt;""</formula>
    </cfRule>
  </conditionalFormatting>
  <conditionalFormatting sqref="L4">
    <cfRule type="expression" dxfId="488" priority="3">
      <formula>$K4&lt;&gt;""</formula>
    </cfRule>
  </conditionalFormatting>
  <conditionalFormatting sqref="J3:J8 J10 J12 J14 J16 J18 J20 J22 J24 J26 J28 J30:J31">
    <cfRule type="expression" dxfId="487" priority="2">
      <formula>$K3&lt;&gt;""</formula>
    </cfRule>
  </conditionalFormatting>
  <conditionalFormatting sqref="J11 J9 J13 J15 J17 J19 J21 J23 J25 J27 J29">
    <cfRule type="expression" dxfId="486" priority="1">
      <formula>$K9&lt;&gt;""</formula>
    </cfRule>
  </conditionalFormatting>
  <hyperlinks>
    <hyperlink ref="K6" r:id="rId1" xr:uid="{00000000-0004-0000-0C00-000000000000}"/>
  </hyperlinks>
  <pageMargins left="0.75" right="0.75" top="1" bottom="1" header="0.5" footer="0.5"/>
  <pageSetup paperSize="9" orientation="portrait" verticalDpi="0"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filterMode="1">
    <tabColor rgb="FFC00000"/>
    <outlinePr summaryBelow="0"/>
  </sheetPr>
  <dimension ref="A1:W50"/>
  <sheetViews>
    <sheetView workbookViewId="0">
      <pane xSplit="10" ySplit="1" topLeftCell="K2" activePane="bottomRight" state="frozen"/>
      <selection pane="topRight" activeCell="K1" sqref="K1"/>
      <selection pane="bottomLeft" activeCell="A2" sqref="A2"/>
      <selection pane="bottomRight"/>
    </sheetView>
  </sheetViews>
  <sheetFormatPr defaultRowHeight="12.75" outlineLevelRow="2"/>
  <cols>
    <col min="1" max="1" width="4.3984375" style="5" bestFit="1" customWidth="1"/>
    <col min="2" max="2" width="2.19921875" style="89" customWidth="1"/>
    <col min="3" max="3" width="16.59765625" style="5" bestFit="1" customWidth="1"/>
    <col min="4" max="4" width="40.09765625" style="88" bestFit="1" customWidth="1"/>
    <col min="5" max="5" width="26.3984375" style="88" customWidth="1"/>
    <col min="6" max="6" width="6.796875" style="88" customWidth="1"/>
    <col min="7" max="7" width="5.69921875" style="88" bestFit="1" customWidth="1"/>
    <col min="8" max="8" width="5.3984375" style="88" customWidth="1"/>
    <col min="9" max="10" width="13.09765625" style="145" customWidth="1"/>
    <col min="11" max="12" width="20.8984375" style="88" customWidth="1"/>
    <col min="13" max="13" width="8.796875" style="95"/>
    <col min="14" max="16" width="8.796875" style="25"/>
    <col min="17" max="16384" width="8.796875" style="2"/>
  </cols>
  <sheetData>
    <row r="1" spans="1:16" ht="60.75" customHeight="1" thickTop="1">
      <c r="A1" s="15" t="s">
        <v>134</v>
      </c>
      <c r="B1" s="16" t="s">
        <v>135</v>
      </c>
      <c r="C1" s="15" t="s">
        <v>136</v>
      </c>
      <c r="D1" s="15" t="s">
        <v>137</v>
      </c>
      <c r="E1" s="91" t="s">
        <v>953</v>
      </c>
      <c r="F1" s="91" t="s">
        <v>139</v>
      </c>
      <c r="G1" s="20" t="s">
        <v>140</v>
      </c>
      <c r="H1" s="22" t="s">
        <v>141</v>
      </c>
      <c r="I1" s="23"/>
      <c r="J1" s="255" t="s">
        <v>5658</v>
      </c>
      <c r="K1" s="94" t="s">
        <v>1870</v>
      </c>
      <c r="L1" s="94" t="s">
        <v>147</v>
      </c>
    </row>
    <row r="2" spans="1:16" s="156" customFormat="1" ht="45">
      <c r="A2" s="26">
        <v>1</v>
      </c>
      <c r="B2" s="27">
        <v>1</v>
      </c>
      <c r="C2" s="26" t="s">
        <v>2405</v>
      </c>
      <c r="D2" s="26" t="s">
        <v>1872</v>
      </c>
      <c r="E2" s="26"/>
      <c r="F2" s="35" t="s">
        <v>153</v>
      </c>
      <c r="G2" s="31">
        <v>1</v>
      </c>
      <c r="H2" s="32">
        <v>6</v>
      </c>
      <c r="I2" s="150" t="str">
        <f>MID($I$1,G2,H2)</f>
        <v/>
      </c>
      <c r="J2" s="243">
        <f>_xlfn.NUMBERVALUE(I2)</f>
        <v>0</v>
      </c>
      <c r="K2" s="114" t="s">
        <v>2406</v>
      </c>
      <c r="L2" s="114"/>
      <c r="M2" s="110"/>
      <c r="N2" s="110"/>
      <c r="O2" s="110"/>
      <c r="P2" s="110"/>
    </row>
    <row r="3" spans="1:16" s="156" customFormat="1" ht="45">
      <c r="A3" s="26">
        <f>IF(B3=1,TRUNC(A2)+1,A2+0.1)</f>
        <v>2</v>
      </c>
      <c r="B3" s="27">
        <v>1</v>
      </c>
      <c r="C3" s="26" t="s">
        <v>2407</v>
      </c>
      <c r="D3" s="26" t="s">
        <v>1875</v>
      </c>
      <c r="E3" s="26" t="s">
        <v>1876</v>
      </c>
      <c r="F3" s="35" t="s">
        <v>182</v>
      </c>
      <c r="G3" s="31">
        <v>7</v>
      </c>
      <c r="H3" s="32">
        <v>1</v>
      </c>
      <c r="I3" s="150" t="str">
        <f t="shared" ref="I3:I38" si="0">MID($I$1,G3,H3)</f>
        <v/>
      </c>
      <c r="J3" s="150" t="str">
        <f t="shared" ref="J3:J46" si="1">I3</f>
        <v/>
      </c>
      <c r="K3" s="114"/>
      <c r="L3" s="114"/>
      <c r="M3" s="110"/>
      <c r="N3" s="110"/>
      <c r="O3" s="110"/>
      <c r="P3" s="110"/>
    </row>
    <row r="4" spans="1:16" s="156" customFormat="1" ht="39.75" customHeight="1">
      <c r="A4" s="26">
        <f t="shared" ref="A4:A35" si="2">IF(B4=1,TRUNC(A3)+1,A3+0.1)</f>
        <v>3</v>
      </c>
      <c r="B4" s="27">
        <v>1</v>
      </c>
      <c r="C4" s="26" t="s">
        <v>2408</v>
      </c>
      <c r="D4" s="26" t="s">
        <v>1878</v>
      </c>
      <c r="E4" s="26" t="s">
        <v>1879</v>
      </c>
      <c r="F4" s="35" t="s">
        <v>161</v>
      </c>
      <c r="G4" s="31">
        <v>8</v>
      </c>
      <c r="H4" s="32">
        <v>4</v>
      </c>
      <c r="I4" s="150" t="str">
        <f t="shared" si="0"/>
        <v/>
      </c>
      <c r="J4" s="150" t="str">
        <f t="shared" si="1"/>
        <v/>
      </c>
      <c r="K4" s="114" t="s">
        <v>1880</v>
      </c>
      <c r="L4" s="114"/>
      <c r="M4" s="110"/>
      <c r="N4" s="110"/>
      <c r="O4" s="110"/>
      <c r="P4" s="110"/>
    </row>
    <row r="5" spans="1:16" s="156" customFormat="1" ht="11.25">
      <c r="A5" s="26">
        <f t="shared" si="2"/>
        <v>4</v>
      </c>
      <c r="B5" s="27">
        <v>1</v>
      </c>
      <c r="C5" s="26" t="s">
        <v>2409</v>
      </c>
      <c r="D5" s="26" t="s">
        <v>1882</v>
      </c>
      <c r="E5" s="26"/>
      <c r="F5" s="35" t="s">
        <v>282</v>
      </c>
      <c r="G5" s="31">
        <v>12</v>
      </c>
      <c r="H5" s="32">
        <v>3</v>
      </c>
      <c r="I5" s="150" t="str">
        <f t="shared" si="0"/>
        <v/>
      </c>
      <c r="J5" s="150" t="str">
        <f t="shared" si="1"/>
        <v/>
      </c>
      <c r="K5" s="114"/>
      <c r="L5" s="114"/>
      <c r="M5" s="110"/>
      <c r="N5" s="110"/>
      <c r="O5" s="110"/>
      <c r="P5" s="110"/>
    </row>
    <row r="6" spans="1:16" s="156" customFormat="1" ht="11.25">
      <c r="A6" s="26">
        <f t="shared" si="2"/>
        <v>5</v>
      </c>
      <c r="B6" s="27">
        <v>1</v>
      </c>
      <c r="C6" s="26" t="s">
        <v>2410</v>
      </c>
      <c r="D6" s="26" t="s">
        <v>2411</v>
      </c>
      <c r="E6" s="26"/>
      <c r="F6" s="35" t="s">
        <v>215</v>
      </c>
      <c r="G6" s="31">
        <v>15</v>
      </c>
      <c r="H6" s="32">
        <v>9</v>
      </c>
      <c r="I6" s="150" t="str">
        <f t="shared" si="0"/>
        <v/>
      </c>
      <c r="J6" s="274">
        <f>IF(J7="-",_xlfn.NUMBERVALUE(I6)/100*-1,_xlfn.NUMBERVALUE(I6)/100)</f>
        <v>0</v>
      </c>
      <c r="K6" s="114"/>
      <c r="L6" s="114"/>
      <c r="M6" s="110"/>
      <c r="N6" s="110"/>
      <c r="O6" s="110"/>
      <c r="P6" s="110"/>
    </row>
    <row r="7" spans="1:16" s="156" customFormat="1" ht="33.75">
      <c r="A7" s="26">
        <f t="shared" si="2"/>
        <v>6</v>
      </c>
      <c r="B7" s="27">
        <v>1</v>
      </c>
      <c r="C7" s="26" t="s">
        <v>2412</v>
      </c>
      <c r="D7" s="26" t="s">
        <v>2413</v>
      </c>
      <c r="E7" s="26" t="s">
        <v>208</v>
      </c>
      <c r="F7" s="35" t="s">
        <v>182</v>
      </c>
      <c r="G7" s="31">
        <v>24</v>
      </c>
      <c r="H7" s="32">
        <v>1</v>
      </c>
      <c r="I7" s="150" t="str">
        <f t="shared" si="0"/>
        <v/>
      </c>
      <c r="J7" s="150" t="str">
        <f t="shared" si="1"/>
        <v/>
      </c>
      <c r="K7" s="114"/>
      <c r="L7" s="114"/>
      <c r="M7" s="110"/>
      <c r="N7" s="110"/>
      <c r="O7" s="110"/>
      <c r="P7" s="110"/>
    </row>
    <row r="8" spans="1:16" s="156" customFormat="1" ht="58.5" customHeight="1">
      <c r="A8" s="26">
        <f t="shared" si="2"/>
        <v>7</v>
      </c>
      <c r="B8" s="27">
        <v>1</v>
      </c>
      <c r="C8" s="26" t="s">
        <v>2414</v>
      </c>
      <c r="D8" s="26" t="s">
        <v>2415</v>
      </c>
      <c r="E8" s="26" t="s">
        <v>5734</v>
      </c>
      <c r="F8" s="35" t="s">
        <v>182</v>
      </c>
      <c r="G8" s="31">
        <v>25</v>
      </c>
      <c r="H8" s="32">
        <v>1</v>
      </c>
      <c r="I8" s="150" t="str">
        <f t="shared" si="0"/>
        <v/>
      </c>
      <c r="J8" s="150" t="str">
        <f t="shared" si="1"/>
        <v/>
      </c>
      <c r="K8" s="114"/>
      <c r="L8" s="114"/>
      <c r="M8" s="110"/>
      <c r="N8" s="110"/>
      <c r="O8" s="110"/>
      <c r="P8" s="110"/>
    </row>
    <row r="9" spans="1:16" s="156" customFormat="1" ht="22.5">
      <c r="A9" s="26">
        <f t="shared" si="2"/>
        <v>8</v>
      </c>
      <c r="B9" s="27">
        <v>1</v>
      </c>
      <c r="C9" s="26" t="s">
        <v>2416</v>
      </c>
      <c r="D9" s="26" t="s">
        <v>2417</v>
      </c>
      <c r="E9" s="26"/>
      <c r="F9" s="35" t="s">
        <v>436</v>
      </c>
      <c r="G9" s="31">
        <v>26</v>
      </c>
      <c r="H9" s="32">
        <v>15</v>
      </c>
      <c r="I9" s="150" t="str">
        <f t="shared" si="0"/>
        <v/>
      </c>
      <c r="J9" s="274">
        <f>IF(J10="-",_xlfn.NUMBERVALUE(I9)/100*-1,_xlfn.NUMBERVALUE(I9)/100)</f>
        <v>0</v>
      </c>
      <c r="K9" s="114" t="s">
        <v>2418</v>
      </c>
      <c r="L9" s="114"/>
      <c r="M9" s="110"/>
      <c r="N9" s="110"/>
      <c r="O9" s="110"/>
      <c r="P9" s="110"/>
    </row>
    <row r="10" spans="1:16" s="156" customFormat="1" ht="23.25" customHeight="1">
      <c r="A10" s="26">
        <f t="shared" si="2"/>
        <v>9</v>
      </c>
      <c r="B10" s="27">
        <v>1</v>
      </c>
      <c r="C10" s="26" t="s">
        <v>2419</v>
      </c>
      <c r="D10" s="26" t="s">
        <v>2420</v>
      </c>
      <c r="E10" s="26" t="s">
        <v>208</v>
      </c>
      <c r="F10" s="35" t="s">
        <v>182</v>
      </c>
      <c r="G10" s="31">
        <v>41</v>
      </c>
      <c r="H10" s="32">
        <v>1</v>
      </c>
      <c r="I10" s="150" t="str">
        <f t="shared" si="0"/>
        <v/>
      </c>
      <c r="J10" s="150" t="str">
        <f t="shared" si="1"/>
        <v/>
      </c>
      <c r="K10" s="114" t="s">
        <v>2421</v>
      </c>
      <c r="L10" s="114"/>
      <c r="M10" s="110"/>
      <c r="N10" s="110"/>
      <c r="O10" s="110"/>
      <c r="P10" s="110"/>
    </row>
    <row r="11" spans="1:16" s="156" customFormat="1" ht="22.5">
      <c r="A11" s="26">
        <f t="shared" si="2"/>
        <v>10</v>
      </c>
      <c r="B11" s="27">
        <v>1</v>
      </c>
      <c r="C11" s="26" t="s">
        <v>2422</v>
      </c>
      <c r="D11" s="26" t="s">
        <v>2251</v>
      </c>
      <c r="E11" s="26"/>
      <c r="F11" s="35" t="s">
        <v>436</v>
      </c>
      <c r="G11" s="31">
        <v>42</v>
      </c>
      <c r="H11" s="32">
        <v>15</v>
      </c>
      <c r="I11" s="150" t="str">
        <f t="shared" si="0"/>
        <v/>
      </c>
      <c r="J11" s="274">
        <f>IF(J12="-",_xlfn.NUMBERVALUE(I11)/100*-1,_xlfn.NUMBERVALUE(I11)/100)</f>
        <v>0</v>
      </c>
      <c r="K11" s="114" t="s">
        <v>2423</v>
      </c>
      <c r="L11" s="114"/>
      <c r="M11" s="110"/>
      <c r="N11" s="110"/>
      <c r="O11" s="110"/>
      <c r="P11" s="110"/>
    </row>
    <row r="12" spans="1:16" s="156" customFormat="1" ht="23.25" customHeight="1">
      <c r="A12" s="26">
        <f t="shared" si="2"/>
        <v>11</v>
      </c>
      <c r="B12" s="27">
        <v>1</v>
      </c>
      <c r="C12" s="26" t="s">
        <v>2424</v>
      </c>
      <c r="D12" s="26" t="s">
        <v>2254</v>
      </c>
      <c r="E12" s="26" t="s">
        <v>208</v>
      </c>
      <c r="F12" s="35" t="s">
        <v>182</v>
      </c>
      <c r="G12" s="31">
        <v>57</v>
      </c>
      <c r="H12" s="32">
        <v>1</v>
      </c>
      <c r="I12" s="150" t="str">
        <f t="shared" si="0"/>
        <v/>
      </c>
      <c r="J12" s="150" t="str">
        <f t="shared" si="1"/>
        <v/>
      </c>
      <c r="K12" s="114" t="s">
        <v>2421</v>
      </c>
      <c r="L12" s="114"/>
      <c r="M12" s="110"/>
      <c r="N12" s="110"/>
      <c r="O12" s="110"/>
      <c r="P12" s="110"/>
    </row>
    <row r="13" spans="1:16" s="156" customFormat="1" ht="12.75" customHeight="1">
      <c r="A13" s="26">
        <f t="shared" si="2"/>
        <v>12</v>
      </c>
      <c r="B13" s="27">
        <v>1</v>
      </c>
      <c r="C13" s="26" t="s">
        <v>2425</v>
      </c>
      <c r="D13" s="26" t="s">
        <v>1226</v>
      </c>
      <c r="E13" s="26"/>
      <c r="F13" s="35" t="s">
        <v>150</v>
      </c>
      <c r="G13" s="31">
        <v>58</v>
      </c>
      <c r="H13" s="32">
        <v>14</v>
      </c>
      <c r="I13" s="150" t="str">
        <f t="shared" si="0"/>
        <v/>
      </c>
      <c r="J13" s="150" t="str">
        <f t="shared" si="1"/>
        <v/>
      </c>
      <c r="K13" s="114" t="s">
        <v>2426</v>
      </c>
      <c r="L13" s="114"/>
      <c r="M13" s="110"/>
      <c r="N13" s="110"/>
      <c r="O13" s="110"/>
      <c r="P13" s="110"/>
    </row>
    <row r="14" spans="1:16" s="156" customFormat="1" ht="12.75" customHeight="1" outlineLevel="1">
      <c r="A14" s="35">
        <f t="shared" si="2"/>
        <v>12.1</v>
      </c>
      <c r="B14" s="37">
        <v>2</v>
      </c>
      <c r="C14" s="30" t="s">
        <v>2427</v>
      </c>
      <c r="D14" s="35" t="s">
        <v>757</v>
      </c>
      <c r="E14" s="35"/>
      <c r="F14" s="35" t="s">
        <v>153</v>
      </c>
      <c r="G14" s="31">
        <v>58</v>
      </c>
      <c r="H14" s="32">
        <v>6</v>
      </c>
      <c r="I14" s="150" t="str">
        <f t="shared" si="0"/>
        <v/>
      </c>
      <c r="J14" s="243">
        <f>_xlfn.NUMBERVALUE(I14)</f>
        <v>0</v>
      </c>
      <c r="K14" s="114"/>
      <c r="L14" s="114"/>
      <c r="M14" s="110"/>
      <c r="N14" s="110"/>
      <c r="O14" s="110"/>
      <c r="P14" s="110"/>
    </row>
    <row r="15" spans="1:16" s="156" customFormat="1" ht="27" customHeight="1" outlineLevel="1">
      <c r="A15" s="35">
        <f t="shared" si="2"/>
        <v>12.2</v>
      </c>
      <c r="B15" s="37">
        <v>2</v>
      </c>
      <c r="C15" s="30" t="s">
        <v>2428</v>
      </c>
      <c r="D15" s="35" t="s">
        <v>1229</v>
      </c>
      <c r="E15" s="35"/>
      <c r="F15" s="35" t="s">
        <v>156</v>
      </c>
      <c r="G15" s="31">
        <v>64</v>
      </c>
      <c r="H15" s="32">
        <v>2</v>
      </c>
      <c r="I15" s="150" t="str">
        <f t="shared" si="0"/>
        <v/>
      </c>
      <c r="J15" s="150" t="str">
        <f t="shared" si="1"/>
        <v/>
      </c>
      <c r="K15" s="124" t="s">
        <v>1230</v>
      </c>
      <c r="L15" s="116"/>
      <c r="M15" s="110"/>
      <c r="N15" s="110"/>
      <c r="O15" s="110"/>
      <c r="P15" s="110"/>
    </row>
    <row r="16" spans="1:16" s="156" customFormat="1" ht="12.75" customHeight="1" outlineLevel="1">
      <c r="A16" s="35">
        <f t="shared" si="2"/>
        <v>12.299999999999999</v>
      </c>
      <c r="B16" s="37">
        <v>2</v>
      </c>
      <c r="C16" s="30" t="s">
        <v>2429</v>
      </c>
      <c r="D16" s="35" t="s">
        <v>1232</v>
      </c>
      <c r="E16" s="35"/>
      <c r="F16" s="35" t="s">
        <v>156</v>
      </c>
      <c r="G16" s="31">
        <v>66</v>
      </c>
      <c r="H16" s="32">
        <v>2</v>
      </c>
      <c r="I16" s="150" t="str">
        <f t="shared" si="0"/>
        <v/>
      </c>
      <c r="J16" s="150" t="str">
        <f t="shared" si="1"/>
        <v/>
      </c>
      <c r="K16" s="114"/>
      <c r="L16" s="114"/>
      <c r="M16" s="110"/>
      <c r="N16" s="110"/>
      <c r="O16" s="110"/>
      <c r="P16" s="110"/>
    </row>
    <row r="17" spans="1:16" s="156" customFormat="1" ht="12.75" customHeight="1" outlineLevel="1">
      <c r="A17" s="35">
        <f t="shared" si="2"/>
        <v>12.399999999999999</v>
      </c>
      <c r="B17" s="37">
        <v>2</v>
      </c>
      <c r="C17" s="30" t="s">
        <v>2430</v>
      </c>
      <c r="D17" s="35" t="s">
        <v>1234</v>
      </c>
      <c r="E17" s="35"/>
      <c r="F17" s="35" t="s">
        <v>161</v>
      </c>
      <c r="G17" s="31">
        <v>68</v>
      </c>
      <c r="H17" s="32">
        <v>4</v>
      </c>
      <c r="I17" s="150" t="str">
        <f t="shared" si="0"/>
        <v/>
      </c>
      <c r="J17" s="150" t="str">
        <f t="shared" si="1"/>
        <v/>
      </c>
      <c r="K17" s="114"/>
      <c r="L17" s="114"/>
      <c r="M17" s="110"/>
      <c r="N17" s="110"/>
      <c r="O17" s="110"/>
      <c r="P17" s="110"/>
    </row>
    <row r="18" spans="1:16" s="156" customFormat="1" ht="12.75" customHeight="1">
      <c r="A18" s="26">
        <f t="shared" si="2"/>
        <v>13</v>
      </c>
      <c r="B18" s="27">
        <v>1</v>
      </c>
      <c r="C18" s="26" t="s">
        <v>2431</v>
      </c>
      <c r="D18" s="26" t="s">
        <v>1330</v>
      </c>
      <c r="E18" s="26"/>
      <c r="F18" s="35" t="s">
        <v>282</v>
      </c>
      <c r="G18" s="31">
        <v>72</v>
      </c>
      <c r="H18" s="32">
        <v>3</v>
      </c>
      <c r="I18" s="150" t="str">
        <f t="shared" si="0"/>
        <v/>
      </c>
      <c r="J18" s="150" t="str">
        <f t="shared" si="1"/>
        <v/>
      </c>
      <c r="K18" s="114" t="s">
        <v>2432</v>
      </c>
      <c r="L18" s="114"/>
      <c r="M18" s="110"/>
      <c r="N18" s="110"/>
      <c r="O18" s="110"/>
      <c r="P18" s="110"/>
    </row>
    <row r="19" spans="1:16" s="156" customFormat="1" ht="12.75" customHeight="1">
      <c r="A19" s="26">
        <f t="shared" si="2"/>
        <v>14</v>
      </c>
      <c r="B19" s="27">
        <v>1</v>
      </c>
      <c r="C19" s="26" t="s">
        <v>2433</v>
      </c>
      <c r="D19" s="26" t="s">
        <v>1261</v>
      </c>
      <c r="E19" s="26"/>
      <c r="F19" s="35" t="s">
        <v>176</v>
      </c>
      <c r="G19" s="31">
        <v>75</v>
      </c>
      <c r="H19" s="32">
        <v>20</v>
      </c>
      <c r="I19" s="150" t="str">
        <f t="shared" si="0"/>
        <v/>
      </c>
      <c r="J19" s="150" t="str">
        <f t="shared" si="1"/>
        <v/>
      </c>
      <c r="K19" s="114" t="s">
        <v>2434</v>
      </c>
      <c r="L19" s="114"/>
      <c r="M19" s="110"/>
      <c r="N19" s="110"/>
      <c r="O19" s="110"/>
      <c r="P19" s="110"/>
    </row>
    <row r="20" spans="1:16" s="156" customFormat="1" ht="22.5">
      <c r="A20" s="26">
        <f t="shared" si="2"/>
        <v>15</v>
      </c>
      <c r="B20" s="27">
        <v>1</v>
      </c>
      <c r="C20" s="26" t="s">
        <v>2435</v>
      </c>
      <c r="D20" s="26" t="s">
        <v>2369</v>
      </c>
      <c r="E20" s="26"/>
      <c r="F20" s="35" t="s">
        <v>161</v>
      </c>
      <c r="G20" s="31">
        <v>95</v>
      </c>
      <c r="H20" s="32">
        <v>4</v>
      </c>
      <c r="I20" s="150" t="str">
        <f t="shared" si="0"/>
        <v/>
      </c>
      <c r="J20" s="150" t="str">
        <f t="shared" si="1"/>
        <v/>
      </c>
      <c r="K20" s="124" t="s">
        <v>2370</v>
      </c>
      <c r="L20" s="114" t="s">
        <v>2371</v>
      </c>
      <c r="M20" s="110"/>
      <c r="N20" s="110"/>
      <c r="O20" s="110"/>
      <c r="P20" s="110"/>
    </row>
    <row r="21" spans="1:16" s="156" customFormat="1" ht="12.75" customHeight="1" outlineLevel="1">
      <c r="A21" s="35">
        <f t="shared" si="2"/>
        <v>15.1</v>
      </c>
      <c r="B21" s="37">
        <v>2</v>
      </c>
      <c r="C21" s="35" t="s">
        <v>2436</v>
      </c>
      <c r="D21" s="35" t="s">
        <v>2373</v>
      </c>
      <c r="E21" s="35"/>
      <c r="F21" s="35" t="s">
        <v>156</v>
      </c>
      <c r="G21" s="31">
        <v>95</v>
      </c>
      <c r="H21" s="32">
        <v>2</v>
      </c>
      <c r="I21" s="150" t="str">
        <f t="shared" si="0"/>
        <v/>
      </c>
      <c r="J21" s="150" t="str">
        <f t="shared" si="1"/>
        <v/>
      </c>
      <c r="K21" s="114"/>
      <c r="L21" s="114"/>
      <c r="M21" s="110"/>
      <c r="N21" s="110"/>
      <c r="O21" s="110"/>
      <c r="P21" s="110"/>
    </row>
    <row r="22" spans="1:16" s="156" customFormat="1" ht="12.75" customHeight="1" outlineLevel="1">
      <c r="A22" s="35">
        <f t="shared" si="2"/>
        <v>15.2</v>
      </c>
      <c r="B22" s="37">
        <v>2</v>
      </c>
      <c r="C22" s="35" t="s">
        <v>2437</v>
      </c>
      <c r="D22" s="35" t="s">
        <v>2375</v>
      </c>
      <c r="E22" s="35"/>
      <c r="F22" s="35" t="s">
        <v>156</v>
      </c>
      <c r="G22" s="31">
        <v>97</v>
      </c>
      <c r="H22" s="32">
        <v>2</v>
      </c>
      <c r="I22" s="150" t="str">
        <f t="shared" si="0"/>
        <v/>
      </c>
      <c r="J22" s="150" t="str">
        <f t="shared" si="1"/>
        <v/>
      </c>
      <c r="K22" s="114"/>
      <c r="L22" s="114"/>
      <c r="M22" s="110"/>
      <c r="N22" s="110"/>
      <c r="O22" s="110"/>
      <c r="P22" s="110"/>
    </row>
    <row r="23" spans="1:16" s="156" customFormat="1" ht="12.75" customHeight="1">
      <c r="A23" s="26">
        <f t="shared" si="2"/>
        <v>16</v>
      </c>
      <c r="B23" s="27">
        <v>1</v>
      </c>
      <c r="C23" s="26" t="s">
        <v>2438</v>
      </c>
      <c r="D23" s="26" t="s">
        <v>2261</v>
      </c>
      <c r="E23" s="26"/>
      <c r="F23" s="35" t="s">
        <v>2262</v>
      </c>
      <c r="G23" s="31">
        <v>99</v>
      </c>
      <c r="H23" s="32">
        <v>5</v>
      </c>
      <c r="I23" s="150" t="str">
        <f t="shared" si="0"/>
        <v/>
      </c>
      <c r="J23" s="274">
        <f>IF(J24="-",_xlfn.NUMBERVALUE(I23)/10*-1,_xlfn.NUMBERVALUE(I23)/10)</f>
        <v>0</v>
      </c>
      <c r="K23" s="114"/>
      <c r="L23" s="114"/>
      <c r="M23" s="110"/>
      <c r="N23" s="110"/>
      <c r="O23" s="110"/>
      <c r="P23" s="110"/>
    </row>
    <row r="24" spans="1:16" s="156" customFormat="1" ht="23.25" customHeight="1">
      <c r="A24" s="26">
        <f t="shared" si="2"/>
        <v>17</v>
      </c>
      <c r="B24" s="27">
        <v>1</v>
      </c>
      <c r="C24" s="26" t="s">
        <v>2439</v>
      </c>
      <c r="D24" s="140" t="s">
        <v>2264</v>
      </c>
      <c r="E24" s="26" t="s">
        <v>208</v>
      </c>
      <c r="F24" s="35" t="s">
        <v>182</v>
      </c>
      <c r="G24" s="31">
        <v>104</v>
      </c>
      <c r="H24" s="32">
        <v>1</v>
      </c>
      <c r="I24" s="150" t="str">
        <f t="shared" si="0"/>
        <v/>
      </c>
      <c r="J24" s="150" t="str">
        <f t="shared" si="1"/>
        <v/>
      </c>
      <c r="K24" s="114"/>
      <c r="L24" s="114"/>
      <c r="M24" s="110"/>
      <c r="N24" s="110"/>
      <c r="O24" s="110"/>
      <c r="P24" s="110"/>
    </row>
    <row r="25" spans="1:16" s="156" customFormat="1" ht="22.5">
      <c r="A25" s="26">
        <f t="shared" si="2"/>
        <v>18</v>
      </c>
      <c r="B25" s="27">
        <v>1</v>
      </c>
      <c r="C25" s="26" t="s">
        <v>2440</v>
      </c>
      <c r="D25" s="140" t="s">
        <v>317</v>
      </c>
      <c r="E25" s="26"/>
      <c r="F25" s="35" t="s">
        <v>254</v>
      </c>
      <c r="G25" s="31">
        <v>105</v>
      </c>
      <c r="H25" s="32">
        <v>6</v>
      </c>
      <c r="I25" s="150" t="str">
        <f t="shared" si="0"/>
        <v/>
      </c>
      <c r="J25" s="150" t="str">
        <f t="shared" si="1"/>
        <v/>
      </c>
      <c r="K25" s="124" t="s">
        <v>2441</v>
      </c>
      <c r="L25" s="124"/>
      <c r="M25" s="110"/>
      <c r="N25" s="110"/>
      <c r="O25" s="110"/>
      <c r="P25" s="110"/>
    </row>
    <row r="26" spans="1:16" s="36" customFormat="1" outlineLevel="1">
      <c r="A26" s="35">
        <f t="shared" si="2"/>
        <v>18.100000000000001</v>
      </c>
      <c r="B26" s="37">
        <v>2</v>
      </c>
      <c r="C26" s="35" t="s">
        <v>2442</v>
      </c>
      <c r="D26" s="35" t="s">
        <v>320</v>
      </c>
      <c r="E26" s="35"/>
      <c r="F26" s="35" t="s">
        <v>182</v>
      </c>
      <c r="G26" s="31">
        <v>105</v>
      </c>
      <c r="H26" s="32">
        <v>1</v>
      </c>
      <c r="I26" s="150" t="str">
        <f t="shared" si="0"/>
        <v/>
      </c>
      <c r="J26" s="150" t="str">
        <f t="shared" si="1"/>
        <v/>
      </c>
      <c r="K26" s="34"/>
      <c r="L26" s="34"/>
      <c r="M26" s="98"/>
      <c r="N26" s="98"/>
      <c r="O26" s="98"/>
      <c r="P26" s="95"/>
    </row>
    <row r="27" spans="1:16" s="36" customFormat="1" outlineLevel="1">
      <c r="A27" s="35">
        <f t="shared" si="2"/>
        <v>18.200000000000003</v>
      </c>
      <c r="B27" s="37">
        <v>2</v>
      </c>
      <c r="C27" s="35" t="s">
        <v>2443</v>
      </c>
      <c r="D27" s="35" t="s">
        <v>322</v>
      </c>
      <c r="E27" s="35"/>
      <c r="F27" s="35" t="s">
        <v>323</v>
      </c>
      <c r="G27" s="31">
        <v>106</v>
      </c>
      <c r="H27" s="32">
        <v>5</v>
      </c>
      <c r="I27" s="150" t="str">
        <f t="shared" si="0"/>
        <v/>
      </c>
      <c r="J27" s="150" t="str">
        <f t="shared" si="1"/>
        <v/>
      </c>
      <c r="K27" s="34"/>
      <c r="L27" s="34"/>
      <c r="M27" s="98"/>
      <c r="N27" s="98"/>
      <c r="O27" s="98"/>
      <c r="P27" s="95"/>
    </row>
    <row r="28" spans="1:16" s="156" customFormat="1" ht="11.25" hidden="1">
      <c r="A28" s="40">
        <f t="shared" si="2"/>
        <v>19</v>
      </c>
      <c r="B28" s="41">
        <v>1</v>
      </c>
      <c r="C28" s="40" t="s">
        <v>2444</v>
      </c>
      <c r="D28" s="40" t="s">
        <v>2445</v>
      </c>
      <c r="E28" s="40"/>
      <c r="F28" s="40" t="s">
        <v>215</v>
      </c>
      <c r="G28" s="43">
        <v>111</v>
      </c>
      <c r="H28" s="44">
        <v>9</v>
      </c>
      <c r="I28" s="157" t="str">
        <f t="shared" si="0"/>
        <v/>
      </c>
      <c r="J28" s="290">
        <f>IF(J29="-",_xlfn.NUMBERVALUE(I28)/100000*-1,_xlfn.NUMBERVALUE(I28)/100000)</f>
        <v>0</v>
      </c>
      <c r="K28" s="113"/>
      <c r="L28" s="113" t="s">
        <v>10</v>
      </c>
      <c r="M28" s="110"/>
      <c r="N28" s="110"/>
      <c r="O28" s="110"/>
      <c r="P28" s="110"/>
    </row>
    <row r="29" spans="1:16" s="156" customFormat="1" ht="23.25" hidden="1" customHeight="1">
      <c r="A29" s="40">
        <f t="shared" si="2"/>
        <v>20</v>
      </c>
      <c r="B29" s="41">
        <v>1</v>
      </c>
      <c r="C29" s="40" t="s">
        <v>2446</v>
      </c>
      <c r="D29" s="40" t="s">
        <v>2447</v>
      </c>
      <c r="E29" s="40" t="s">
        <v>208</v>
      </c>
      <c r="F29" s="40" t="s">
        <v>182</v>
      </c>
      <c r="G29" s="43">
        <v>120</v>
      </c>
      <c r="H29" s="44">
        <v>1</v>
      </c>
      <c r="I29" s="157" t="str">
        <f t="shared" si="0"/>
        <v/>
      </c>
      <c r="J29" s="157" t="str">
        <f t="shared" si="1"/>
        <v/>
      </c>
      <c r="K29" s="113"/>
      <c r="L29" s="113" t="s">
        <v>10</v>
      </c>
      <c r="M29" s="110"/>
      <c r="N29" s="110"/>
      <c r="O29" s="110"/>
      <c r="P29" s="110"/>
    </row>
    <row r="30" spans="1:16" s="156" customFormat="1" ht="39.75" hidden="1" customHeight="1">
      <c r="A30" s="40">
        <f t="shared" si="2"/>
        <v>21</v>
      </c>
      <c r="B30" s="41">
        <v>1</v>
      </c>
      <c r="C30" s="40" t="s">
        <v>2448</v>
      </c>
      <c r="D30" s="40" t="s">
        <v>2449</v>
      </c>
      <c r="E30" s="40" t="s">
        <v>2450</v>
      </c>
      <c r="F30" s="40" t="s">
        <v>182</v>
      </c>
      <c r="G30" s="43">
        <v>121</v>
      </c>
      <c r="H30" s="44">
        <v>1</v>
      </c>
      <c r="I30" s="157" t="str">
        <f t="shared" si="0"/>
        <v/>
      </c>
      <c r="J30" s="157" t="str">
        <f t="shared" si="1"/>
        <v/>
      </c>
      <c r="K30" s="113"/>
      <c r="L30" s="113" t="s">
        <v>10</v>
      </c>
      <c r="M30" s="110"/>
      <c r="N30" s="110"/>
      <c r="O30" s="110"/>
      <c r="P30" s="110"/>
    </row>
    <row r="31" spans="1:16" s="156" customFormat="1" ht="33.75" hidden="1" customHeight="1">
      <c r="A31" s="40">
        <f t="shared" si="2"/>
        <v>22</v>
      </c>
      <c r="B31" s="41">
        <v>1</v>
      </c>
      <c r="C31" s="40" t="s">
        <v>2451</v>
      </c>
      <c r="D31" s="40" t="s">
        <v>1280</v>
      </c>
      <c r="E31" s="40" t="s">
        <v>181</v>
      </c>
      <c r="F31" s="40" t="s">
        <v>182</v>
      </c>
      <c r="G31" s="43">
        <v>122</v>
      </c>
      <c r="H31" s="44">
        <v>1</v>
      </c>
      <c r="I31" s="157" t="str">
        <f t="shared" si="0"/>
        <v/>
      </c>
      <c r="J31" s="157" t="str">
        <f t="shared" si="1"/>
        <v/>
      </c>
      <c r="K31" s="113"/>
      <c r="L31" s="113" t="s">
        <v>10</v>
      </c>
      <c r="M31" s="110"/>
      <c r="N31" s="110"/>
      <c r="O31" s="110"/>
      <c r="P31" s="110"/>
    </row>
    <row r="32" spans="1:16" s="156" customFormat="1" ht="22.5">
      <c r="A32" s="26">
        <f t="shared" si="2"/>
        <v>23</v>
      </c>
      <c r="B32" s="27">
        <v>1</v>
      </c>
      <c r="C32" s="26" t="s">
        <v>2452</v>
      </c>
      <c r="D32" s="26" t="s">
        <v>2417</v>
      </c>
      <c r="E32" s="26"/>
      <c r="F32" s="35" t="s">
        <v>204</v>
      </c>
      <c r="G32" s="31">
        <v>123</v>
      </c>
      <c r="H32" s="32">
        <v>17</v>
      </c>
      <c r="I32" s="150" t="str">
        <f t="shared" si="0"/>
        <v/>
      </c>
      <c r="J32" s="274">
        <f>IF(J33="-",_xlfn.NUMBERVALUE(I32)/100*-1,_xlfn.NUMBERVALUE(I32)/100)</f>
        <v>0</v>
      </c>
      <c r="K32" s="114" t="s">
        <v>2418</v>
      </c>
      <c r="L32" s="114"/>
      <c r="M32" s="110"/>
      <c r="N32" s="110"/>
      <c r="O32" s="110"/>
      <c r="P32" s="110"/>
    </row>
    <row r="33" spans="1:23" s="156" customFormat="1" ht="23.25" customHeight="1">
      <c r="A33" s="26">
        <f t="shared" si="2"/>
        <v>24</v>
      </c>
      <c r="B33" s="27">
        <v>1</v>
      </c>
      <c r="C33" s="26" t="s">
        <v>2453</v>
      </c>
      <c r="D33" s="26" t="s">
        <v>2454</v>
      </c>
      <c r="E33" s="26" t="s">
        <v>208</v>
      </c>
      <c r="F33" s="35" t="s">
        <v>182</v>
      </c>
      <c r="G33" s="31">
        <v>140</v>
      </c>
      <c r="H33" s="32">
        <v>1</v>
      </c>
      <c r="I33" s="150" t="str">
        <f t="shared" si="0"/>
        <v/>
      </c>
      <c r="J33" s="150" t="str">
        <f t="shared" si="1"/>
        <v/>
      </c>
      <c r="K33" s="114" t="s">
        <v>2421</v>
      </c>
      <c r="L33" s="114"/>
      <c r="M33" s="110"/>
      <c r="N33" s="110"/>
      <c r="O33" s="110"/>
      <c r="P33" s="110"/>
    </row>
    <row r="34" spans="1:23" s="156" customFormat="1" ht="11.25">
      <c r="A34" s="26">
        <f t="shared" si="2"/>
        <v>25</v>
      </c>
      <c r="B34" s="27">
        <v>1</v>
      </c>
      <c r="C34" s="26" t="s">
        <v>2455</v>
      </c>
      <c r="D34" s="26" t="s">
        <v>2256</v>
      </c>
      <c r="E34" s="26"/>
      <c r="F34" s="35" t="s">
        <v>436</v>
      </c>
      <c r="G34" s="31">
        <v>141</v>
      </c>
      <c r="H34" s="32">
        <v>15</v>
      </c>
      <c r="I34" s="150" t="str">
        <f t="shared" si="0"/>
        <v/>
      </c>
      <c r="J34" s="274">
        <f>IF(J35="-",_xlfn.NUMBERVALUE(I34)/100*-1,_xlfn.NUMBERVALUE(I34)/100)</f>
        <v>0</v>
      </c>
      <c r="K34" s="114" t="s">
        <v>2456</v>
      </c>
      <c r="L34" s="114"/>
      <c r="M34" s="110"/>
      <c r="N34" s="110"/>
      <c r="O34" s="110"/>
      <c r="P34" s="110"/>
    </row>
    <row r="35" spans="1:23" s="156" customFormat="1" ht="23.25" customHeight="1">
      <c r="A35" s="26">
        <f t="shared" si="2"/>
        <v>26</v>
      </c>
      <c r="B35" s="27">
        <v>1</v>
      </c>
      <c r="C35" s="26" t="s">
        <v>2457</v>
      </c>
      <c r="D35" s="26" t="s">
        <v>2259</v>
      </c>
      <c r="E35" s="26" t="s">
        <v>208</v>
      </c>
      <c r="F35" s="35" t="s">
        <v>182</v>
      </c>
      <c r="G35" s="31">
        <v>156</v>
      </c>
      <c r="H35" s="32">
        <v>1</v>
      </c>
      <c r="I35" s="150" t="str">
        <f t="shared" si="0"/>
        <v/>
      </c>
      <c r="J35" s="150" t="str">
        <f t="shared" si="1"/>
        <v/>
      </c>
      <c r="K35" s="114" t="s">
        <v>2421</v>
      </c>
      <c r="L35" s="114"/>
      <c r="M35" s="110"/>
      <c r="N35" s="110"/>
      <c r="O35" s="110"/>
      <c r="P35" s="110"/>
    </row>
    <row r="36" spans="1:23" s="156" customFormat="1" ht="22.5">
      <c r="A36" s="26">
        <f>IF(B36=1,TRUNC(A35)+1,A35+0.1)</f>
        <v>27</v>
      </c>
      <c r="B36" s="27">
        <v>1</v>
      </c>
      <c r="C36" s="26" t="s">
        <v>5604</v>
      </c>
      <c r="D36" s="26" t="s">
        <v>5606</v>
      </c>
      <c r="E36" s="26" t="s">
        <v>5605</v>
      </c>
      <c r="F36" s="35" t="s">
        <v>182</v>
      </c>
      <c r="G36" s="31">
        <v>157</v>
      </c>
      <c r="H36" s="32">
        <v>1</v>
      </c>
      <c r="I36" s="150" t="str">
        <f t="shared" ref="I36" si="3">MID($I$1,G36,H36)</f>
        <v/>
      </c>
      <c r="J36" s="150" t="str">
        <f t="shared" si="1"/>
        <v/>
      </c>
      <c r="K36" s="114"/>
      <c r="L36" s="114" t="s">
        <v>5611</v>
      </c>
      <c r="M36" s="110"/>
      <c r="N36" s="110"/>
      <c r="O36" s="110"/>
      <c r="P36" s="110"/>
    </row>
    <row r="37" spans="1:23" s="156" customFormat="1" ht="11.25" hidden="1">
      <c r="A37" s="40">
        <f>IF(B37=1,TRUNC(A36)+1,A36+0.1)</f>
        <v>28</v>
      </c>
      <c r="B37" s="41">
        <v>1</v>
      </c>
      <c r="C37" s="40" t="s">
        <v>1013</v>
      </c>
      <c r="D37" s="40"/>
      <c r="E37" s="40"/>
      <c r="F37" s="40" t="s">
        <v>156</v>
      </c>
      <c r="G37" s="43">
        <v>158</v>
      </c>
      <c r="H37" s="44">
        <v>2</v>
      </c>
      <c r="I37" s="157" t="str">
        <f>MID($I$1,G37,H37)</f>
        <v/>
      </c>
      <c r="J37" s="157" t="str">
        <f t="shared" si="1"/>
        <v/>
      </c>
      <c r="K37" s="113"/>
      <c r="L37" s="113" t="s">
        <v>10</v>
      </c>
      <c r="M37" s="110"/>
      <c r="N37" s="110"/>
      <c r="O37" s="110"/>
      <c r="P37" s="110"/>
    </row>
    <row r="38" spans="1:23" s="156" customFormat="1" ht="12.75" customHeight="1">
      <c r="A38" s="26">
        <f>IF(B38=1,TRUNC(A37)+1,A37+0.1)</f>
        <v>29</v>
      </c>
      <c r="B38" s="27">
        <v>1</v>
      </c>
      <c r="C38" s="26" t="s">
        <v>2458</v>
      </c>
      <c r="D38" s="26" t="s">
        <v>749</v>
      </c>
      <c r="E38" s="26" t="s">
        <v>750</v>
      </c>
      <c r="F38" s="35" t="s">
        <v>182</v>
      </c>
      <c r="G38" s="31">
        <v>160</v>
      </c>
      <c r="H38" s="32">
        <v>1</v>
      </c>
      <c r="I38" s="150" t="str">
        <f t="shared" si="0"/>
        <v/>
      </c>
      <c r="J38" s="150" t="str">
        <f t="shared" si="1"/>
        <v/>
      </c>
      <c r="K38" s="114"/>
      <c r="L38" s="114"/>
      <c r="M38" s="110"/>
      <c r="N38" s="110"/>
      <c r="O38" s="110"/>
      <c r="P38" s="110"/>
    </row>
    <row r="39" spans="1:23" s="73" customFormat="1" ht="12.75" customHeight="1">
      <c r="A39" s="105"/>
      <c r="B39" s="106"/>
      <c r="C39" s="69" t="s">
        <v>2459</v>
      </c>
      <c r="D39" s="67"/>
      <c r="E39" s="67"/>
      <c r="F39" s="67"/>
      <c r="G39" s="67"/>
      <c r="H39" s="70"/>
      <c r="I39" s="131"/>
      <c r="J39" s="131">
        <f t="shared" si="1"/>
        <v>0</v>
      </c>
      <c r="K39" s="72"/>
      <c r="L39" s="72"/>
      <c r="M39" s="107"/>
      <c r="N39" s="107"/>
      <c r="O39" s="107"/>
      <c r="P39" s="108"/>
      <c r="Q39" s="108"/>
      <c r="R39" s="108"/>
      <c r="S39" s="108"/>
      <c r="T39" s="108"/>
      <c r="U39" s="108"/>
      <c r="V39" s="108"/>
      <c r="W39" s="108"/>
    </row>
    <row r="40" spans="1:23" s="156" customFormat="1" ht="11.25" outlineLevel="1">
      <c r="A40" s="26">
        <f>IF(B40=1,TRUNC(A38)+1,A38+0.1)</f>
        <v>30</v>
      </c>
      <c r="B40" s="27">
        <v>1</v>
      </c>
      <c r="C40" s="26" t="s">
        <v>2460</v>
      </c>
      <c r="D40" s="26" t="s">
        <v>2461</v>
      </c>
      <c r="E40" s="26"/>
      <c r="F40" s="35" t="s">
        <v>436</v>
      </c>
      <c r="G40" s="31">
        <v>161</v>
      </c>
      <c r="H40" s="32">
        <v>15</v>
      </c>
      <c r="I40" s="150" t="str">
        <f t="shared" ref="I40:I49" si="4">MID($I$1,G40,H40)</f>
        <v/>
      </c>
      <c r="J40" s="274">
        <f>IF(J41="-",_xlfn.NUMBERVALUE(I40)/100*-1,_xlfn.NUMBERVALUE(I40)/100)</f>
        <v>0</v>
      </c>
      <c r="K40" s="114"/>
      <c r="L40" s="114"/>
      <c r="M40" s="110"/>
      <c r="N40" s="110"/>
      <c r="O40" s="110"/>
      <c r="P40" s="110"/>
    </row>
    <row r="41" spans="1:23" s="156" customFormat="1" ht="23.25" customHeight="1" outlineLevel="1">
      <c r="A41" s="26">
        <f t="shared" ref="A41:A49" si="5">IF(B41=1,TRUNC(A40)+1,A40+0.1)</f>
        <v>31</v>
      </c>
      <c r="B41" s="27">
        <v>1</v>
      </c>
      <c r="C41" s="26" t="s">
        <v>2462</v>
      </c>
      <c r="D41" s="26" t="s">
        <v>2463</v>
      </c>
      <c r="E41" s="26" t="s">
        <v>208</v>
      </c>
      <c r="F41" s="35" t="s">
        <v>182</v>
      </c>
      <c r="G41" s="31">
        <v>176</v>
      </c>
      <c r="H41" s="32">
        <v>1</v>
      </c>
      <c r="I41" s="150" t="str">
        <f t="shared" si="4"/>
        <v/>
      </c>
      <c r="J41" s="150" t="str">
        <f t="shared" si="1"/>
        <v/>
      </c>
      <c r="K41" s="114"/>
      <c r="L41" s="114"/>
      <c r="M41" s="110"/>
      <c r="N41" s="110"/>
      <c r="O41" s="110"/>
      <c r="P41" s="110"/>
    </row>
    <row r="42" spans="1:23" s="156" customFormat="1" ht="12.75" customHeight="1" outlineLevel="1">
      <c r="A42" s="26">
        <f t="shared" si="5"/>
        <v>32</v>
      </c>
      <c r="B42" s="27">
        <v>1</v>
      </c>
      <c r="C42" s="26" t="s">
        <v>2464</v>
      </c>
      <c r="D42" s="26" t="s">
        <v>2465</v>
      </c>
      <c r="E42" s="26"/>
      <c r="F42" s="35" t="s">
        <v>2466</v>
      </c>
      <c r="G42" s="31">
        <v>177</v>
      </c>
      <c r="H42" s="32">
        <v>33</v>
      </c>
      <c r="I42" s="150" t="str">
        <f t="shared" si="4"/>
        <v/>
      </c>
      <c r="J42" s="150" t="str">
        <f t="shared" si="1"/>
        <v/>
      </c>
      <c r="K42" s="114" t="s">
        <v>2467</v>
      </c>
      <c r="L42" s="114"/>
      <c r="M42" s="110"/>
      <c r="N42" s="110"/>
      <c r="O42" s="110"/>
      <c r="P42" s="110"/>
    </row>
    <row r="43" spans="1:23" s="36" customFormat="1" ht="59.25" customHeight="1" outlineLevel="1">
      <c r="A43" s="26">
        <f t="shared" si="5"/>
        <v>33</v>
      </c>
      <c r="B43" s="158">
        <v>1</v>
      </c>
      <c r="C43" s="26" t="s">
        <v>2468</v>
      </c>
      <c r="D43" s="26" t="s">
        <v>2469</v>
      </c>
      <c r="E43" s="26"/>
      <c r="F43" s="35" t="s">
        <v>307</v>
      </c>
      <c r="G43" s="31">
        <v>210</v>
      </c>
      <c r="H43" s="32">
        <v>12</v>
      </c>
      <c r="I43" s="142" t="str">
        <f t="shared" si="4"/>
        <v/>
      </c>
      <c r="J43" s="142" t="str">
        <f t="shared" si="1"/>
        <v/>
      </c>
      <c r="K43" s="114" t="s">
        <v>2470</v>
      </c>
      <c r="L43" s="114"/>
    </row>
    <row r="44" spans="1:23" s="36" customFormat="1" ht="13.5" customHeight="1" outlineLevel="2">
      <c r="A44" s="35">
        <f t="shared" si="5"/>
        <v>33.1</v>
      </c>
      <c r="B44" s="159">
        <v>2</v>
      </c>
      <c r="C44" s="35" t="s">
        <v>2471</v>
      </c>
      <c r="D44" s="35" t="s">
        <v>310</v>
      </c>
      <c r="E44" s="35"/>
      <c r="F44" s="35" t="s">
        <v>156</v>
      </c>
      <c r="G44" s="31">
        <v>210</v>
      </c>
      <c r="H44" s="32">
        <v>2</v>
      </c>
      <c r="I44" s="142" t="str">
        <f t="shared" si="4"/>
        <v/>
      </c>
      <c r="J44" s="142" t="str">
        <f t="shared" si="1"/>
        <v/>
      </c>
      <c r="K44" s="114"/>
      <c r="L44" s="114"/>
    </row>
    <row r="45" spans="1:23" s="36" customFormat="1" ht="13.5" customHeight="1" outlineLevel="2">
      <c r="A45" s="35">
        <f t="shared" si="5"/>
        <v>33.200000000000003</v>
      </c>
      <c r="B45" s="159">
        <v>2</v>
      </c>
      <c r="C45" s="35" t="s">
        <v>2472</v>
      </c>
      <c r="D45" s="35" t="s">
        <v>312</v>
      </c>
      <c r="E45" s="35"/>
      <c r="F45" s="35" t="s">
        <v>313</v>
      </c>
      <c r="G45" s="31">
        <v>212</v>
      </c>
      <c r="H45" s="32">
        <v>9</v>
      </c>
      <c r="I45" s="142" t="str">
        <f t="shared" si="4"/>
        <v/>
      </c>
      <c r="J45" s="142" t="str">
        <f t="shared" si="1"/>
        <v/>
      </c>
      <c r="K45" s="114"/>
      <c r="L45" s="114"/>
    </row>
    <row r="46" spans="1:23" s="36" customFormat="1" ht="13.5" customHeight="1" outlineLevel="2">
      <c r="A46" s="35">
        <f t="shared" si="5"/>
        <v>33.300000000000004</v>
      </c>
      <c r="B46" s="159">
        <v>2</v>
      </c>
      <c r="C46" s="35" t="s">
        <v>2473</v>
      </c>
      <c r="D46" s="35" t="s">
        <v>315</v>
      </c>
      <c r="E46" s="35"/>
      <c r="F46" s="35" t="s">
        <v>182</v>
      </c>
      <c r="G46" s="31">
        <v>221</v>
      </c>
      <c r="H46" s="32">
        <v>1</v>
      </c>
      <c r="I46" s="142" t="str">
        <f t="shared" si="4"/>
        <v/>
      </c>
      <c r="J46" s="142" t="str">
        <f t="shared" si="1"/>
        <v/>
      </c>
      <c r="K46" s="114"/>
      <c r="L46" s="114"/>
    </row>
    <row r="47" spans="1:23" s="36" customFormat="1" ht="22.5" outlineLevel="1">
      <c r="A47" s="26">
        <f t="shared" si="5"/>
        <v>34</v>
      </c>
      <c r="B47" s="27">
        <v>1</v>
      </c>
      <c r="C47" s="26" t="s">
        <v>5683</v>
      </c>
      <c r="D47" s="26" t="s">
        <v>1995</v>
      </c>
      <c r="E47" s="26"/>
      <c r="F47" s="35" t="s">
        <v>307</v>
      </c>
      <c r="G47" s="31">
        <f>G46+H46</f>
        <v>222</v>
      </c>
      <c r="H47" s="32">
        <v>12</v>
      </c>
      <c r="I47" s="142" t="str">
        <f t="shared" si="4"/>
        <v/>
      </c>
      <c r="J47" s="315">
        <f>_xlfn.NUMBERVALUE(I47)</f>
        <v>0</v>
      </c>
      <c r="K47" s="114" t="s">
        <v>5684</v>
      </c>
      <c r="L47" s="114"/>
    </row>
    <row r="48" spans="1:23" s="36" customFormat="1" outlineLevel="1">
      <c r="A48" s="26">
        <f t="shared" si="5"/>
        <v>35</v>
      </c>
      <c r="B48" s="27">
        <v>1</v>
      </c>
      <c r="C48" s="26" t="s">
        <v>5685</v>
      </c>
      <c r="D48" s="26" t="s">
        <v>1884</v>
      </c>
      <c r="E48" s="26"/>
      <c r="F48" s="35" t="s">
        <v>342</v>
      </c>
      <c r="G48" s="31">
        <f>G47+H47</f>
        <v>234</v>
      </c>
      <c r="H48" s="32">
        <v>8</v>
      </c>
      <c r="I48" s="142" t="str">
        <f t="shared" si="4"/>
        <v/>
      </c>
      <c r="J48" s="318" t="str">
        <f>IF(AND(I48&lt;&gt;"",I48&lt;&gt;"00000000"),DATE(LEFT(I48,4),MID(I48,5,2),RIGHT(I48,2)),"")</f>
        <v/>
      </c>
      <c r="K48" s="114" t="s">
        <v>1885</v>
      </c>
      <c r="L48" s="114"/>
    </row>
    <row r="49" spans="1:12" s="36" customFormat="1" ht="13.5" outlineLevel="1" thickBot="1">
      <c r="A49" s="26">
        <f t="shared" si="5"/>
        <v>36</v>
      </c>
      <c r="B49" s="27">
        <v>1</v>
      </c>
      <c r="C49" s="26" t="s">
        <v>5686</v>
      </c>
      <c r="D49" s="26" t="s">
        <v>1888</v>
      </c>
      <c r="E49" s="26"/>
      <c r="F49" s="35" t="s">
        <v>282</v>
      </c>
      <c r="G49" s="31">
        <f>G48+H48</f>
        <v>242</v>
      </c>
      <c r="H49" s="32">
        <v>3</v>
      </c>
      <c r="I49" s="144" t="str">
        <f t="shared" si="4"/>
        <v/>
      </c>
      <c r="J49" s="144" t="str">
        <f t="shared" ref="J49" si="6">I49</f>
        <v/>
      </c>
      <c r="K49" s="114" t="s">
        <v>1889</v>
      </c>
      <c r="L49" s="114"/>
    </row>
    <row r="50" spans="1:12" ht="13.5" outlineLevel="1" thickTop="1"/>
  </sheetData>
  <autoFilter ref="A1:L46" xr:uid="{00000000-0009-0000-0000-00000D000000}">
    <filterColumn colId="11">
      <filters blank="1">
        <filter val="A certain number of currencies are deposited globally outside if Pictet."/>
        <filter val="Use L1xx-GRINFIN classification instead."/>
      </filters>
    </filterColumn>
  </autoFilter>
  <conditionalFormatting sqref="A15:J15 A20:J20 A43:K43 A50:L205 A16:L19 A2:K14 A21:L41">
    <cfRule type="expression" dxfId="485" priority="18">
      <formula>$K2&lt;&gt;""</formula>
    </cfRule>
  </conditionalFormatting>
  <conditionalFormatting sqref="K15">
    <cfRule type="expression" dxfId="484" priority="17">
      <formula>$K15&lt;&gt;""</formula>
    </cfRule>
  </conditionalFormatting>
  <conditionalFormatting sqref="A44:K46">
    <cfRule type="expression" dxfId="483" priority="16">
      <formula>$K44&lt;&gt;""</formula>
    </cfRule>
  </conditionalFormatting>
  <conditionalFormatting sqref="A42:K42">
    <cfRule type="expression" dxfId="482" priority="15">
      <formula>$K42&lt;&gt;""</formula>
    </cfRule>
  </conditionalFormatting>
  <conditionalFormatting sqref="L2:L14">
    <cfRule type="expression" dxfId="481" priority="14">
      <formula>$K2&lt;&gt;""</formula>
    </cfRule>
  </conditionalFormatting>
  <conditionalFormatting sqref="L15">
    <cfRule type="expression" dxfId="480" priority="13">
      <formula>$K15&lt;&gt;""</formula>
    </cfRule>
  </conditionalFormatting>
  <conditionalFormatting sqref="L43:L46">
    <cfRule type="expression" dxfId="479" priority="12">
      <formula>$K43&lt;&gt;""</formula>
    </cfRule>
  </conditionalFormatting>
  <conditionalFormatting sqref="L42">
    <cfRule type="expression" dxfId="478" priority="11">
      <formula>$K42&lt;&gt;""</formula>
    </cfRule>
  </conditionalFormatting>
  <conditionalFormatting sqref="K20">
    <cfRule type="expression" dxfId="477" priority="10">
      <formula>$K20&lt;&gt;""</formula>
    </cfRule>
  </conditionalFormatting>
  <conditionalFormatting sqref="L20">
    <cfRule type="expression" dxfId="476" priority="9">
      <formula>$K20&lt;&gt;""</formula>
    </cfRule>
  </conditionalFormatting>
  <conditionalFormatting sqref="A47:K47">
    <cfRule type="expression" dxfId="475" priority="6">
      <formula>$K47&lt;&gt;""</formula>
    </cfRule>
  </conditionalFormatting>
  <conditionalFormatting sqref="L47">
    <cfRule type="expression" dxfId="474" priority="5">
      <formula>$K47&lt;&gt;""</formula>
    </cfRule>
  </conditionalFormatting>
  <conditionalFormatting sqref="A48:K48">
    <cfRule type="expression" dxfId="473" priority="4">
      <formula>$K48&lt;&gt;""</formula>
    </cfRule>
  </conditionalFormatting>
  <conditionalFormatting sqref="L48">
    <cfRule type="expression" dxfId="472" priority="3">
      <formula>$K48&lt;&gt;""</formula>
    </cfRule>
  </conditionalFormatting>
  <conditionalFormatting sqref="A49:K49">
    <cfRule type="expression" dxfId="471" priority="2">
      <formula>$K49&lt;&gt;""</formula>
    </cfRule>
  </conditionalFormatting>
  <conditionalFormatting sqref="L49">
    <cfRule type="expression" dxfId="470" priority="1">
      <formula>$K49&lt;&gt;""</formula>
    </cfRule>
  </conditionalFormatting>
  <hyperlinks>
    <hyperlink ref="K25" r:id="rId1" xr:uid="{00000000-0004-0000-0D00-000000000000}"/>
    <hyperlink ref="K15" r:id="rId2" xr:uid="{00000000-0004-0000-0D00-000001000000}"/>
    <hyperlink ref="K20" r:id="rId3" xr:uid="{00000000-0004-0000-0D00-000002000000}"/>
  </hyperlinks>
  <pageMargins left="0.75" right="0.75" top="1" bottom="1" header="0.5" footer="0.5"/>
  <pageSetup paperSize="9" orientation="portrait" verticalDpi="0" r:id="rId4"/>
  <headerFooter alignWithMargins="0"/>
  <extLst>
    <ext xmlns:x14="http://schemas.microsoft.com/office/spreadsheetml/2009/9/main" uri="{78C0D931-6437-407d-A8EE-F0AAD7539E65}">
      <x14:conditionalFormattings>
        <x14:conditionalFormatting xmlns:xm="http://schemas.microsoft.com/office/excel/2006/main">
          <x14:cfRule type="expression" priority="22" id="{DDC8F4BE-55FA-430B-9817-ED6FEE766FAB}">
            <xm:f>'L001'!$K26&lt;&gt;""</xm:f>
            <x14:dxf>
              <fill>
                <patternFill>
                  <bgColor rgb="FFFFFF00"/>
                </patternFill>
              </fill>
            </x14:dxf>
          </x14:cfRule>
          <xm:sqref>K26:O27 B26:H27</xm:sqref>
        </x14:conditionalFormatting>
        <x14:conditionalFormatting xmlns:xm="http://schemas.microsoft.com/office/excel/2006/main">
          <x14:cfRule type="expression" priority="21" id="{6B711394-08B5-462D-97CE-179C103658C1}">
            <xm:f>'L003'!$K35&lt;&gt;""</xm:f>
            <x14:dxf>
              <fill>
                <patternFill>
                  <bgColor rgb="FFFFFF00"/>
                </patternFill>
              </fill>
            </x14:dxf>
          </x14:cfRule>
          <xm:sqref>A39:M39</xm:sqref>
        </x14:conditionalFormatting>
        <x14:conditionalFormatting xmlns:xm="http://schemas.microsoft.com/office/excel/2006/main">
          <x14:cfRule type="expression" priority="20" id="{00232D62-7AD4-4360-82D1-601AFCD9CB25}">
            <xm:f>'L004'!$K35&lt;&gt;""</xm:f>
            <x14:dxf>
              <fill>
                <patternFill>
                  <bgColor rgb="FFFFFF00"/>
                </patternFill>
              </fill>
            </x14:dxf>
          </x14:cfRule>
          <xm:sqref>A39:L39</xm:sqref>
        </x14:conditionalFormatting>
        <x14:conditionalFormatting xmlns:xm="http://schemas.microsoft.com/office/excel/2006/main">
          <x14:cfRule type="expression" priority="19" id="{A0341CC9-7391-4320-9873-8FF7D3995466}">
            <xm:f>OR('L006'!$K38&lt;&gt;"",'L006'!$M38&lt;&gt;"")</xm:f>
            <x14:dxf>
              <fill>
                <patternFill>
                  <bgColor rgb="FFFFFF00"/>
                </patternFill>
              </fill>
            </x14:dxf>
          </x14:cfRule>
          <xm:sqref>A39:M39</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filterMode="1">
    <tabColor rgb="FFC00000"/>
    <outlinePr summaryBelow="0"/>
  </sheetPr>
  <dimension ref="A1:V69"/>
  <sheetViews>
    <sheetView workbookViewId="0">
      <pane xSplit="10" ySplit="1" topLeftCell="K2" activePane="bottomRight" state="frozen"/>
      <selection pane="topRight" activeCell="K1" sqref="K1"/>
      <selection pane="bottomLeft" activeCell="A2" sqref="A2"/>
      <selection pane="bottomRight" activeCell="K2" sqref="K2"/>
    </sheetView>
  </sheetViews>
  <sheetFormatPr defaultRowHeight="12.75" outlineLevelRow="1"/>
  <cols>
    <col min="1" max="1" width="4.3984375" style="88" bestFit="1" customWidth="1"/>
    <col min="2" max="2" width="2.19921875" style="89" customWidth="1"/>
    <col min="3" max="3" width="16.5" style="88" bestFit="1" customWidth="1"/>
    <col min="4" max="4" width="40.09765625" style="88" bestFit="1" customWidth="1"/>
    <col min="5" max="5" width="26.3984375" style="88" customWidth="1"/>
    <col min="6" max="6" width="6.796875" style="88" customWidth="1"/>
    <col min="7" max="7" width="5.69921875" style="88" bestFit="1" customWidth="1"/>
    <col min="8" max="8" width="5.3984375" style="88" customWidth="1"/>
    <col min="9" max="10" width="13.09765625" style="162" customWidth="1"/>
    <col min="11" max="12" width="20.8984375" style="88" customWidth="1"/>
    <col min="13" max="16384" width="8.796875" style="2"/>
  </cols>
  <sheetData>
    <row r="1" spans="1:12" ht="60.75" customHeight="1" thickTop="1">
      <c r="A1" s="15" t="s">
        <v>134</v>
      </c>
      <c r="B1" s="16" t="s">
        <v>135</v>
      </c>
      <c r="C1" s="15" t="s">
        <v>136</v>
      </c>
      <c r="D1" s="15" t="s">
        <v>137</v>
      </c>
      <c r="E1" s="91" t="s">
        <v>953</v>
      </c>
      <c r="F1" s="91" t="s">
        <v>139</v>
      </c>
      <c r="G1" s="20" t="s">
        <v>140</v>
      </c>
      <c r="H1" s="22" t="s">
        <v>141</v>
      </c>
      <c r="I1" s="160"/>
      <c r="J1" s="255" t="s">
        <v>5658</v>
      </c>
      <c r="K1" s="94" t="s">
        <v>1870</v>
      </c>
      <c r="L1" s="94" t="s">
        <v>147</v>
      </c>
    </row>
    <row r="2" spans="1:12" s="36" customFormat="1" ht="45">
      <c r="A2" s="26">
        <v>1</v>
      </c>
      <c r="B2" s="27">
        <v>1</v>
      </c>
      <c r="C2" s="26" t="s">
        <v>2474</v>
      </c>
      <c r="D2" s="26" t="s">
        <v>1872</v>
      </c>
      <c r="E2" s="26"/>
      <c r="F2" s="35" t="s">
        <v>153</v>
      </c>
      <c r="G2" s="31">
        <v>1</v>
      </c>
      <c r="H2" s="32">
        <v>6</v>
      </c>
      <c r="I2" s="142" t="str">
        <f>MID($I$1,G2,H2)</f>
        <v/>
      </c>
      <c r="J2" s="285">
        <f>_xlfn.NUMBERVALUE(I2)</f>
        <v>0</v>
      </c>
      <c r="K2" s="114" t="s">
        <v>2406</v>
      </c>
      <c r="L2" s="114"/>
    </row>
    <row r="3" spans="1:12" s="36" customFormat="1" ht="45">
      <c r="A3" s="26">
        <f>IF(B3=1,TRUNC(A2)+1,A2+0.1)</f>
        <v>2</v>
      </c>
      <c r="B3" s="27">
        <v>1</v>
      </c>
      <c r="C3" s="26" t="s">
        <v>2475</v>
      </c>
      <c r="D3" s="26" t="s">
        <v>1875</v>
      </c>
      <c r="E3" s="26" t="s">
        <v>1876</v>
      </c>
      <c r="F3" s="35" t="s">
        <v>182</v>
      </c>
      <c r="G3" s="31">
        <v>7</v>
      </c>
      <c r="H3" s="32">
        <v>1</v>
      </c>
      <c r="I3" s="142" t="str">
        <f t="shared" ref="I3:I63" si="0">MID($I$1,G3,H3)</f>
        <v/>
      </c>
      <c r="J3" s="142" t="str">
        <f t="shared" ref="J3:J65" si="1">I3</f>
        <v/>
      </c>
      <c r="K3" s="114"/>
      <c r="L3" s="114"/>
    </row>
    <row r="4" spans="1:12" s="36" customFormat="1" ht="39.75" customHeight="1">
      <c r="A4" s="26">
        <f t="shared" ref="A4:A58" si="2">IF(B4=1,TRUNC(A3)+1,A3+0.1)</f>
        <v>3</v>
      </c>
      <c r="B4" s="27">
        <v>1</v>
      </c>
      <c r="C4" s="26" t="s">
        <v>2476</v>
      </c>
      <c r="D4" s="26" t="s">
        <v>1878</v>
      </c>
      <c r="E4" s="26" t="s">
        <v>1879</v>
      </c>
      <c r="F4" s="35" t="s">
        <v>161</v>
      </c>
      <c r="G4" s="31">
        <v>8</v>
      </c>
      <c r="H4" s="32">
        <v>4</v>
      </c>
      <c r="I4" s="142" t="str">
        <f t="shared" si="0"/>
        <v/>
      </c>
      <c r="J4" s="142" t="str">
        <f t="shared" si="1"/>
        <v/>
      </c>
      <c r="K4" s="114" t="s">
        <v>1880</v>
      </c>
      <c r="L4" s="114"/>
    </row>
    <row r="5" spans="1:12" s="36" customFormat="1">
      <c r="A5" s="26">
        <f t="shared" si="2"/>
        <v>4</v>
      </c>
      <c r="B5" s="27">
        <v>1</v>
      </c>
      <c r="C5" s="26" t="s">
        <v>2477</v>
      </c>
      <c r="D5" s="26" t="s">
        <v>1882</v>
      </c>
      <c r="E5" s="26"/>
      <c r="F5" s="35" t="s">
        <v>282</v>
      </c>
      <c r="G5" s="31">
        <v>12</v>
      </c>
      <c r="H5" s="32">
        <v>3</v>
      </c>
      <c r="I5" s="142" t="str">
        <f t="shared" si="0"/>
        <v/>
      </c>
      <c r="J5" s="142" t="str">
        <f t="shared" si="1"/>
        <v/>
      </c>
      <c r="K5" s="114"/>
      <c r="L5" s="114"/>
    </row>
    <row r="6" spans="1:12" s="36" customFormat="1">
      <c r="A6" s="26">
        <f t="shared" si="2"/>
        <v>5</v>
      </c>
      <c r="B6" s="27">
        <v>1</v>
      </c>
      <c r="C6" s="26" t="s">
        <v>2478</v>
      </c>
      <c r="D6" s="26" t="s">
        <v>2411</v>
      </c>
      <c r="E6" s="26"/>
      <c r="F6" s="35" t="s">
        <v>215</v>
      </c>
      <c r="G6" s="31">
        <v>15</v>
      </c>
      <c r="H6" s="32">
        <v>9</v>
      </c>
      <c r="I6" s="142" t="str">
        <f t="shared" si="0"/>
        <v/>
      </c>
      <c r="J6" s="283">
        <f>IF(J7="-",_xlfn.NUMBERVALUE(I6)/100000*-1,_xlfn.NUMBERVALUE(I6)/100000)</f>
        <v>0</v>
      </c>
      <c r="K6" s="114"/>
      <c r="L6" s="114"/>
    </row>
    <row r="7" spans="1:12" s="36" customFormat="1" ht="33.75">
      <c r="A7" s="26">
        <f t="shared" si="2"/>
        <v>6</v>
      </c>
      <c r="B7" s="27">
        <v>1</v>
      </c>
      <c r="C7" s="26" t="s">
        <v>2479</v>
      </c>
      <c r="D7" s="26" t="s">
        <v>2413</v>
      </c>
      <c r="E7" s="26" t="s">
        <v>208</v>
      </c>
      <c r="F7" s="35" t="s">
        <v>182</v>
      </c>
      <c r="G7" s="31">
        <v>24</v>
      </c>
      <c r="H7" s="32">
        <v>1</v>
      </c>
      <c r="I7" s="142" t="str">
        <f t="shared" si="0"/>
        <v/>
      </c>
      <c r="J7" s="142" t="str">
        <f t="shared" si="1"/>
        <v/>
      </c>
      <c r="K7" s="114"/>
      <c r="L7" s="114"/>
    </row>
    <row r="8" spans="1:12" s="36" customFormat="1" ht="56.25">
      <c r="A8" s="26">
        <f t="shared" si="2"/>
        <v>7</v>
      </c>
      <c r="B8" s="27">
        <v>1</v>
      </c>
      <c r="C8" s="26" t="s">
        <v>2480</v>
      </c>
      <c r="D8" s="26" t="s">
        <v>2415</v>
      </c>
      <c r="E8" s="26" t="s">
        <v>1022</v>
      </c>
      <c r="F8" s="35" t="s">
        <v>182</v>
      </c>
      <c r="G8" s="31">
        <v>25</v>
      </c>
      <c r="H8" s="32">
        <v>1</v>
      </c>
      <c r="I8" s="142" t="str">
        <f t="shared" si="0"/>
        <v/>
      </c>
      <c r="J8" s="142" t="str">
        <f t="shared" si="1"/>
        <v/>
      </c>
      <c r="K8" s="114"/>
      <c r="L8" s="114"/>
    </row>
    <row r="9" spans="1:12" s="36" customFormat="1">
      <c r="A9" s="26">
        <f t="shared" si="2"/>
        <v>8</v>
      </c>
      <c r="B9" s="27">
        <v>1</v>
      </c>
      <c r="C9" s="26" t="s">
        <v>2481</v>
      </c>
      <c r="D9" s="26" t="s">
        <v>2417</v>
      </c>
      <c r="E9" s="26"/>
      <c r="F9" s="35" t="s">
        <v>436</v>
      </c>
      <c r="G9" s="31">
        <v>26</v>
      </c>
      <c r="H9" s="32">
        <v>15</v>
      </c>
      <c r="I9" s="142" t="str">
        <f t="shared" si="0"/>
        <v/>
      </c>
      <c r="J9" s="283">
        <f>IF(J10="-",_xlfn.NUMBERVALUE(I9)/100*-1,_xlfn.NUMBERVALUE(I9)/100)</f>
        <v>0</v>
      </c>
      <c r="K9" s="114"/>
      <c r="L9" s="114"/>
    </row>
    <row r="10" spans="1:12" s="36" customFormat="1" ht="33.75">
      <c r="A10" s="26">
        <f t="shared" si="2"/>
        <v>9</v>
      </c>
      <c r="B10" s="27">
        <v>1</v>
      </c>
      <c r="C10" s="26" t="s">
        <v>2482</v>
      </c>
      <c r="D10" s="26" t="s">
        <v>2420</v>
      </c>
      <c r="E10" s="26" t="s">
        <v>208</v>
      </c>
      <c r="F10" s="35" t="s">
        <v>182</v>
      </c>
      <c r="G10" s="31">
        <v>41</v>
      </c>
      <c r="H10" s="32">
        <v>1</v>
      </c>
      <c r="I10" s="142" t="str">
        <f t="shared" si="0"/>
        <v/>
      </c>
      <c r="J10" s="142" t="str">
        <f t="shared" si="1"/>
        <v/>
      </c>
      <c r="K10" s="114"/>
      <c r="L10" s="114"/>
    </row>
    <row r="11" spans="1:12" s="36" customFormat="1">
      <c r="A11" s="26">
        <f t="shared" si="2"/>
        <v>10</v>
      </c>
      <c r="B11" s="27">
        <v>1</v>
      </c>
      <c r="C11" s="26" t="s">
        <v>2483</v>
      </c>
      <c r="D11" s="26" t="s">
        <v>2387</v>
      </c>
      <c r="E11" s="26"/>
      <c r="F11" s="35" t="s">
        <v>436</v>
      </c>
      <c r="G11" s="31">
        <v>42</v>
      </c>
      <c r="H11" s="32">
        <v>15</v>
      </c>
      <c r="I11" s="142" t="str">
        <f t="shared" si="0"/>
        <v/>
      </c>
      <c r="J11" s="283">
        <f>IF(J12="-",_xlfn.NUMBERVALUE(I11)/100*-1,_xlfn.NUMBERVALUE(I11)/100)</f>
        <v>0</v>
      </c>
      <c r="K11" s="114"/>
      <c r="L11" s="114"/>
    </row>
    <row r="12" spans="1:12" s="36" customFormat="1" ht="23.25" customHeight="1">
      <c r="A12" s="26">
        <f t="shared" si="2"/>
        <v>11</v>
      </c>
      <c r="B12" s="27">
        <v>1</v>
      </c>
      <c r="C12" s="26" t="s">
        <v>2484</v>
      </c>
      <c r="D12" s="26" t="s">
        <v>2389</v>
      </c>
      <c r="E12" s="26" t="s">
        <v>208</v>
      </c>
      <c r="F12" s="35" t="s">
        <v>182</v>
      </c>
      <c r="G12" s="31">
        <v>57</v>
      </c>
      <c r="H12" s="32">
        <v>1</v>
      </c>
      <c r="I12" s="142" t="str">
        <f t="shared" si="0"/>
        <v/>
      </c>
      <c r="J12" s="142" t="str">
        <f t="shared" si="1"/>
        <v/>
      </c>
      <c r="K12" s="114"/>
      <c r="L12" s="114"/>
    </row>
    <row r="13" spans="1:12" s="36" customFormat="1">
      <c r="A13" s="26">
        <f t="shared" si="2"/>
        <v>12</v>
      </c>
      <c r="B13" s="27">
        <v>1</v>
      </c>
      <c r="C13" s="26" t="s">
        <v>2485</v>
      </c>
      <c r="D13" s="26" t="s">
        <v>2287</v>
      </c>
      <c r="E13" s="26"/>
      <c r="F13" s="35" t="s">
        <v>436</v>
      </c>
      <c r="G13" s="31">
        <v>58</v>
      </c>
      <c r="H13" s="32">
        <v>15</v>
      </c>
      <c r="I13" s="142" t="str">
        <f t="shared" si="0"/>
        <v/>
      </c>
      <c r="J13" s="283">
        <f>IF(J14="-",_xlfn.NUMBERVALUE(I13)/100*-1,_xlfn.NUMBERVALUE(I13)/100)</f>
        <v>0</v>
      </c>
      <c r="K13" s="114"/>
      <c r="L13" s="114"/>
    </row>
    <row r="14" spans="1:12" s="36" customFormat="1" ht="23.25" customHeight="1">
      <c r="A14" s="26">
        <f t="shared" si="2"/>
        <v>13</v>
      </c>
      <c r="B14" s="27">
        <v>1</v>
      </c>
      <c r="C14" s="26" t="s">
        <v>2486</v>
      </c>
      <c r="D14" s="26" t="s">
        <v>2289</v>
      </c>
      <c r="E14" s="26" t="s">
        <v>208</v>
      </c>
      <c r="F14" s="35" t="s">
        <v>182</v>
      </c>
      <c r="G14" s="31">
        <v>73</v>
      </c>
      <c r="H14" s="32">
        <v>1</v>
      </c>
      <c r="I14" s="142" t="str">
        <f t="shared" si="0"/>
        <v/>
      </c>
      <c r="J14" s="142" t="str">
        <f t="shared" si="1"/>
        <v/>
      </c>
      <c r="K14" s="114"/>
      <c r="L14" s="114"/>
    </row>
    <row r="15" spans="1:12" s="36" customFormat="1" ht="22.5">
      <c r="A15" s="26">
        <f t="shared" si="2"/>
        <v>14</v>
      </c>
      <c r="B15" s="27">
        <v>1</v>
      </c>
      <c r="C15" s="26" t="s">
        <v>2487</v>
      </c>
      <c r="D15" s="26" t="s">
        <v>2251</v>
      </c>
      <c r="E15" s="26"/>
      <c r="F15" s="35" t="s">
        <v>436</v>
      </c>
      <c r="G15" s="31">
        <v>74</v>
      </c>
      <c r="H15" s="32">
        <v>15</v>
      </c>
      <c r="I15" s="142" t="str">
        <f t="shared" si="0"/>
        <v/>
      </c>
      <c r="J15" s="283">
        <f>IF(J16="-",_xlfn.NUMBERVALUE(I15)/100*-1,_xlfn.NUMBERVALUE(I15)/100)</f>
        <v>0</v>
      </c>
      <c r="K15" s="114" t="s">
        <v>2488</v>
      </c>
      <c r="L15" s="114"/>
    </row>
    <row r="16" spans="1:12" s="36" customFormat="1" ht="23.25" customHeight="1">
      <c r="A16" s="26">
        <f t="shared" si="2"/>
        <v>15</v>
      </c>
      <c r="B16" s="27">
        <v>1</v>
      </c>
      <c r="C16" s="26" t="s">
        <v>2489</v>
      </c>
      <c r="D16" s="26" t="s">
        <v>2254</v>
      </c>
      <c r="E16" s="26" t="s">
        <v>208</v>
      </c>
      <c r="F16" s="35" t="s">
        <v>182</v>
      </c>
      <c r="G16" s="31">
        <v>89</v>
      </c>
      <c r="H16" s="32">
        <v>1</v>
      </c>
      <c r="I16" s="142" t="str">
        <f t="shared" si="0"/>
        <v/>
      </c>
      <c r="J16" s="142" t="str">
        <f t="shared" si="1"/>
        <v/>
      </c>
      <c r="K16" s="114" t="s">
        <v>2421</v>
      </c>
      <c r="L16" s="114"/>
    </row>
    <row r="17" spans="1:12" s="36" customFormat="1">
      <c r="A17" s="26">
        <f t="shared" si="2"/>
        <v>16</v>
      </c>
      <c r="B17" s="27">
        <v>1</v>
      </c>
      <c r="C17" s="26" t="s">
        <v>2490</v>
      </c>
      <c r="D17" s="26" t="s">
        <v>2291</v>
      </c>
      <c r="E17" s="26"/>
      <c r="F17" s="35" t="s">
        <v>436</v>
      </c>
      <c r="G17" s="31">
        <v>90</v>
      </c>
      <c r="H17" s="32">
        <v>15</v>
      </c>
      <c r="I17" s="142" t="str">
        <f t="shared" si="0"/>
        <v/>
      </c>
      <c r="J17" s="283">
        <f>IF(J18="-",_xlfn.NUMBERVALUE(I17)/100*-1,_xlfn.NUMBERVALUE(I17)/100)</f>
        <v>0</v>
      </c>
      <c r="K17" s="114"/>
      <c r="L17" s="114"/>
    </row>
    <row r="18" spans="1:12" s="36" customFormat="1" ht="23.25" customHeight="1">
      <c r="A18" s="26">
        <f t="shared" si="2"/>
        <v>17</v>
      </c>
      <c r="B18" s="27">
        <v>1</v>
      </c>
      <c r="C18" s="26" t="s">
        <v>2491</v>
      </c>
      <c r="D18" s="26" t="s">
        <v>2293</v>
      </c>
      <c r="E18" s="26" t="s">
        <v>208</v>
      </c>
      <c r="F18" s="35" t="s">
        <v>182</v>
      </c>
      <c r="G18" s="31">
        <v>105</v>
      </c>
      <c r="H18" s="32">
        <v>1</v>
      </c>
      <c r="I18" s="142" t="str">
        <f t="shared" si="0"/>
        <v/>
      </c>
      <c r="J18" s="142" t="str">
        <f t="shared" si="1"/>
        <v/>
      </c>
      <c r="K18" s="114"/>
      <c r="L18" s="114"/>
    </row>
    <row r="19" spans="1:12" s="36" customFormat="1">
      <c r="A19" s="26">
        <f t="shared" si="2"/>
        <v>18</v>
      </c>
      <c r="B19" s="27">
        <v>1</v>
      </c>
      <c r="C19" s="26" t="s">
        <v>2492</v>
      </c>
      <c r="D19" s="26" t="s">
        <v>2256</v>
      </c>
      <c r="E19" s="26"/>
      <c r="F19" s="35" t="s">
        <v>436</v>
      </c>
      <c r="G19" s="31">
        <v>106</v>
      </c>
      <c r="H19" s="32">
        <v>15</v>
      </c>
      <c r="I19" s="142" t="str">
        <f t="shared" si="0"/>
        <v/>
      </c>
      <c r="J19" s="283">
        <f>IF(J20="-",_xlfn.NUMBERVALUE(I19)/100*-1,_xlfn.NUMBERVALUE(I19)/100)</f>
        <v>0</v>
      </c>
      <c r="K19" s="114" t="s">
        <v>2456</v>
      </c>
      <c r="L19" s="114"/>
    </row>
    <row r="20" spans="1:12" s="36" customFormat="1" ht="23.25" customHeight="1">
      <c r="A20" s="26">
        <f t="shared" si="2"/>
        <v>19</v>
      </c>
      <c r="B20" s="27">
        <v>1</v>
      </c>
      <c r="C20" s="26" t="s">
        <v>2493</v>
      </c>
      <c r="D20" s="26" t="s">
        <v>2259</v>
      </c>
      <c r="E20" s="26" t="s">
        <v>208</v>
      </c>
      <c r="F20" s="35" t="s">
        <v>182</v>
      </c>
      <c r="G20" s="31">
        <v>121</v>
      </c>
      <c r="H20" s="32">
        <v>1</v>
      </c>
      <c r="I20" s="142" t="str">
        <f t="shared" si="0"/>
        <v/>
      </c>
      <c r="J20" s="142" t="str">
        <f t="shared" si="1"/>
        <v/>
      </c>
      <c r="K20" s="114" t="s">
        <v>2421</v>
      </c>
      <c r="L20" s="114"/>
    </row>
    <row r="21" spans="1:12" s="36" customFormat="1">
      <c r="A21" s="26">
        <f t="shared" si="2"/>
        <v>20</v>
      </c>
      <c r="B21" s="27">
        <v>1</v>
      </c>
      <c r="C21" s="26" t="s">
        <v>2494</v>
      </c>
      <c r="D21" s="26" t="s">
        <v>1226</v>
      </c>
      <c r="E21" s="26"/>
      <c r="F21" s="35"/>
      <c r="G21" s="31">
        <v>122</v>
      </c>
      <c r="H21" s="32">
        <v>14</v>
      </c>
      <c r="I21" s="142" t="str">
        <f t="shared" si="0"/>
        <v/>
      </c>
      <c r="J21" s="142" t="str">
        <f t="shared" si="1"/>
        <v/>
      </c>
      <c r="K21" s="114" t="s">
        <v>2495</v>
      </c>
      <c r="L21" s="114"/>
    </row>
    <row r="22" spans="1:12" s="36" customFormat="1" outlineLevel="1">
      <c r="A22" s="35">
        <f t="shared" si="2"/>
        <v>20.100000000000001</v>
      </c>
      <c r="B22" s="37">
        <v>2</v>
      </c>
      <c r="C22" s="35" t="s">
        <v>2496</v>
      </c>
      <c r="D22" s="35" t="s">
        <v>757</v>
      </c>
      <c r="E22" s="35"/>
      <c r="F22" s="35" t="s">
        <v>153</v>
      </c>
      <c r="G22" s="31">
        <v>122</v>
      </c>
      <c r="H22" s="32">
        <v>6</v>
      </c>
      <c r="I22" s="142" t="str">
        <f t="shared" si="0"/>
        <v/>
      </c>
      <c r="J22" s="285">
        <f>_xlfn.NUMBERVALUE(I22)</f>
        <v>0</v>
      </c>
      <c r="K22" s="114"/>
      <c r="L22" s="114"/>
    </row>
    <row r="23" spans="1:12" s="36" customFormat="1" ht="24.75" customHeight="1" outlineLevel="1">
      <c r="A23" s="35">
        <f t="shared" si="2"/>
        <v>20.200000000000003</v>
      </c>
      <c r="B23" s="37">
        <v>2</v>
      </c>
      <c r="C23" s="35" t="s">
        <v>2497</v>
      </c>
      <c r="D23" s="35" t="s">
        <v>1229</v>
      </c>
      <c r="E23" s="35"/>
      <c r="F23" s="35" t="s">
        <v>156</v>
      </c>
      <c r="G23" s="31">
        <v>128</v>
      </c>
      <c r="H23" s="32">
        <v>2</v>
      </c>
      <c r="I23" s="142" t="str">
        <f t="shared" si="0"/>
        <v/>
      </c>
      <c r="J23" s="142" t="str">
        <f t="shared" si="1"/>
        <v/>
      </c>
      <c r="K23" s="124" t="s">
        <v>1230</v>
      </c>
      <c r="L23" s="116"/>
    </row>
    <row r="24" spans="1:12" s="36" customFormat="1" outlineLevel="1">
      <c r="A24" s="35">
        <f t="shared" si="2"/>
        <v>20.300000000000004</v>
      </c>
      <c r="B24" s="37">
        <v>2</v>
      </c>
      <c r="C24" s="35" t="s">
        <v>2498</v>
      </c>
      <c r="D24" s="161" t="s">
        <v>1232</v>
      </c>
      <c r="E24" s="35"/>
      <c r="F24" s="35" t="s">
        <v>156</v>
      </c>
      <c r="G24" s="31">
        <v>130</v>
      </c>
      <c r="H24" s="32">
        <v>2</v>
      </c>
      <c r="I24" s="142" t="str">
        <f t="shared" si="0"/>
        <v/>
      </c>
      <c r="J24" s="142" t="str">
        <f t="shared" si="1"/>
        <v/>
      </c>
      <c r="K24" s="114"/>
      <c r="L24" s="114"/>
    </row>
    <row r="25" spans="1:12" s="36" customFormat="1" ht="45" outlineLevel="1">
      <c r="A25" s="35">
        <f t="shared" si="2"/>
        <v>20.400000000000006</v>
      </c>
      <c r="B25" s="37">
        <v>2</v>
      </c>
      <c r="C25" s="35" t="s">
        <v>2499</v>
      </c>
      <c r="D25" s="161" t="s">
        <v>1234</v>
      </c>
      <c r="E25" s="35"/>
      <c r="F25" s="35" t="s">
        <v>161</v>
      </c>
      <c r="G25" s="31">
        <v>132</v>
      </c>
      <c r="H25" s="32">
        <v>4</v>
      </c>
      <c r="I25" s="142" t="str">
        <f t="shared" si="0"/>
        <v/>
      </c>
      <c r="J25" s="142" t="str">
        <f t="shared" si="1"/>
        <v/>
      </c>
      <c r="K25" s="114" t="s">
        <v>2500</v>
      </c>
      <c r="L25" s="114"/>
    </row>
    <row r="26" spans="1:12" s="36" customFormat="1">
      <c r="A26" s="26">
        <f t="shared" si="2"/>
        <v>21</v>
      </c>
      <c r="B26" s="27">
        <v>1</v>
      </c>
      <c r="C26" s="26" t="s">
        <v>2501</v>
      </c>
      <c r="D26" s="26" t="s">
        <v>1330</v>
      </c>
      <c r="E26" s="26"/>
      <c r="F26" s="35" t="s">
        <v>282</v>
      </c>
      <c r="G26" s="31">
        <v>136</v>
      </c>
      <c r="H26" s="32">
        <v>3</v>
      </c>
      <c r="I26" s="142" t="str">
        <f t="shared" si="0"/>
        <v/>
      </c>
      <c r="J26" s="142" t="str">
        <f t="shared" si="1"/>
        <v/>
      </c>
      <c r="K26" s="114" t="s">
        <v>2502</v>
      </c>
      <c r="L26" s="114"/>
    </row>
    <row r="27" spans="1:12" s="36" customFormat="1">
      <c r="A27" s="26">
        <f t="shared" si="2"/>
        <v>22</v>
      </c>
      <c r="B27" s="27">
        <v>1</v>
      </c>
      <c r="C27" s="26" t="s">
        <v>2503</v>
      </c>
      <c r="D27" s="26" t="s">
        <v>1261</v>
      </c>
      <c r="E27" s="26"/>
      <c r="F27" s="35" t="s">
        <v>176</v>
      </c>
      <c r="G27" s="31">
        <v>139</v>
      </c>
      <c r="H27" s="32">
        <v>20</v>
      </c>
      <c r="I27" s="142" t="str">
        <f t="shared" si="0"/>
        <v/>
      </c>
      <c r="J27" s="142" t="str">
        <f t="shared" si="1"/>
        <v/>
      </c>
      <c r="K27" s="114"/>
      <c r="L27" s="114"/>
    </row>
    <row r="28" spans="1:12" s="36" customFormat="1">
      <c r="A28" s="26">
        <f t="shared" si="2"/>
        <v>23</v>
      </c>
      <c r="B28" s="27">
        <v>1</v>
      </c>
      <c r="C28" s="26" t="s">
        <v>2504</v>
      </c>
      <c r="D28" s="26" t="s">
        <v>1493</v>
      </c>
      <c r="E28" s="26"/>
      <c r="F28" s="35" t="s">
        <v>215</v>
      </c>
      <c r="G28" s="31">
        <v>159</v>
      </c>
      <c r="H28" s="32">
        <v>9</v>
      </c>
      <c r="I28" s="142" t="str">
        <f t="shared" si="0"/>
        <v/>
      </c>
      <c r="J28" s="283">
        <f>IF(J29="-",_xlfn.NUMBERVALUE(I28)/100000*-1,_xlfn.NUMBERVALUE(I28)/100000)</f>
        <v>0</v>
      </c>
      <c r="K28" s="114"/>
      <c r="L28" s="114"/>
    </row>
    <row r="29" spans="1:12" s="36" customFormat="1" ht="23.25" customHeight="1">
      <c r="A29" s="26">
        <f t="shared" si="2"/>
        <v>24</v>
      </c>
      <c r="B29" s="27">
        <v>1</v>
      </c>
      <c r="C29" s="26" t="s">
        <v>2505</v>
      </c>
      <c r="D29" s="26" t="s">
        <v>1495</v>
      </c>
      <c r="E29" s="26" t="s">
        <v>208</v>
      </c>
      <c r="F29" s="35" t="s">
        <v>182</v>
      </c>
      <c r="G29" s="31">
        <v>168</v>
      </c>
      <c r="H29" s="32">
        <v>1</v>
      </c>
      <c r="I29" s="142" t="str">
        <f t="shared" si="0"/>
        <v/>
      </c>
      <c r="J29" s="142" t="str">
        <f t="shared" si="1"/>
        <v/>
      </c>
      <c r="K29" s="114"/>
      <c r="L29" s="114"/>
    </row>
    <row r="30" spans="1:12" s="36" customFormat="1">
      <c r="A30" s="26">
        <f t="shared" si="2"/>
        <v>25</v>
      </c>
      <c r="B30" s="27">
        <v>1</v>
      </c>
      <c r="C30" s="26" t="s">
        <v>2506</v>
      </c>
      <c r="D30" s="26" t="s">
        <v>1503</v>
      </c>
      <c r="E30" s="26"/>
      <c r="F30" s="35" t="s">
        <v>342</v>
      </c>
      <c r="G30" s="31">
        <v>169</v>
      </c>
      <c r="H30" s="32">
        <v>8</v>
      </c>
      <c r="I30" s="142" t="str">
        <f t="shared" si="0"/>
        <v/>
      </c>
      <c r="J30" s="291" t="str">
        <f>IF(AND(I30&lt;&gt;"",I30&lt;&gt;"00000000"),DATE(LEFT(I30,4),MID(I30,5,2),RIGHT(I30,2)),"")</f>
        <v/>
      </c>
      <c r="K30" s="114" t="s">
        <v>2507</v>
      </c>
      <c r="L30" s="114"/>
    </row>
    <row r="31" spans="1:12" s="36" customFormat="1">
      <c r="A31" s="26">
        <f t="shared" si="2"/>
        <v>26</v>
      </c>
      <c r="B31" s="27">
        <v>1</v>
      </c>
      <c r="C31" s="26" t="s">
        <v>2508</v>
      </c>
      <c r="D31" s="26" t="s">
        <v>1506</v>
      </c>
      <c r="E31" s="26"/>
      <c r="F31" s="35" t="s">
        <v>342</v>
      </c>
      <c r="G31" s="31">
        <v>177</v>
      </c>
      <c r="H31" s="32">
        <v>8</v>
      </c>
      <c r="I31" s="142" t="str">
        <f t="shared" si="0"/>
        <v/>
      </c>
      <c r="J31" s="291" t="str">
        <f>IF(AND(I31&lt;&gt;"",I31&lt;&gt;"00000000"),DATE(LEFT(I31,4),MID(I31,5,2),RIGHT(I31,2)),"")</f>
        <v/>
      </c>
      <c r="K31" s="114" t="s">
        <v>2509</v>
      </c>
      <c r="L31" s="114"/>
    </row>
    <row r="32" spans="1:12" s="36" customFormat="1" ht="22.5">
      <c r="A32" s="26">
        <f t="shared" si="2"/>
        <v>27</v>
      </c>
      <c r="B32" s="27">
        <v>1</v>
      </c>
      <c r="C32" s="26" t="s">
        <v>2510</v>
      </c>
      <c r="D32" s="26" t="s">
        <v>2511</v>
      </c>
      <c r="E32" s="26"/>
      <c r="F32" s="35" t="s">
        <v>156</v>
      </c>
      <c r="G32" s="31">
        <v>185</v>
      </c>
      <c r="H32" s="32">
        <v>2</v>
      </c>
      <c r="I32" s="142" t="str">
        <f t="shared" si="0"/>
        <v/>
      </c>
      <c r="J32" s="142" t="str">
        <f t="shared" si="1"/>
        <v/>
      </c>
      <c r="K32" s="114" t="s">
        <v>2512</v>
      </c>
      <c r="L32" s="114"/>
    </row>
    <row r="33" spans="1:12" s="36" customFormat="1" ht="38.25" customHeight="1">
      <c r="A33" s="26">
        <f t="shared" si="2"/>
        <v>28</v>
      </c>
      <c r="B33" s="27">
        <v>1</v>
      </c>
      <c r="C33" s="26" t="s">
        <v>2513</v>
      </c>
      <c r="D33" s="26" t="s">
        <v>2514</v>
      </c>
      <c r="E33" s="26" t="s">
        <v>1514</v>
      </c>
      <c r="F33" s="35" t="s">
        <v>182</v>
      </c>
      <c r="G33" s="31">
        <v>187</v>
      </c>
      <c r="H33" s="32">
        <v>1</v>
      </c>
      <c r="I33" s="142" t="str">
        <f t="shared" si="0"/>
        <v/>
      </c>
      <c r="J33" s="142" t="str">
        <f t="shared" si="1"/>
        <v/>
      </c>
      <c r="K33" s="114"/>
      <c r="L33" s="114"/>
    </row>
    <row r="34" spans="1:12" s="36" customFormat="1" ht="22.5">
      <c r="A34" s="26">
        <f t="shared" si="2"/>
        <v>29</v>
      </c>
      <c r="B34" s="27">
        <v>1</v>
      </c>
      <c r="C34" s="26" t="s">
        <v>2515</v>
      </c>
      <c r="D34" s="26" t="s">
        <v>2369</v>
      </c>
      <c r="E34" s="26"/>
      <c r="F34" s="35"/>
      <c r="G34" s="31">
        <v>188</v>
      </c>
      <c r="H34" s="32">
        <v>4</v>
      </c>
      <c r="I34" s="142" t="str">
        <f t="shared" si="0"/>
        <v/>
      </c>
      <c r="J34" s="142" t="str">
        <f t="shared" si="1"/>
        <v/>
      </c>
      <c r="K34" s="124" t="s">
        <v>2370</v>
      </c>
      <c r="L34" s="114" t="s">
        <v>2371</v>
      </c>
    </row>
    <row r="35" spans="1:12" s="36" customFormat="1" outlineLevel="1">
      <c r="A35" s="35">
        <f t="shared" si="2"/>
        <v>29.1</v>
      </c>
      <c r="B35" s="37">
        <v>2</v>
      </c>
      <c r="C35" s="35" t="s">
        <v>2516</v>
      </c>
      <c r="D35" s="35" t="s">
        <v>2373</v>
      </c>
      <c r="E35" s="35"/>
      <c r="F35" s="35" t="s">
        <v>156</v>
      </c>
      <c r="G35" s="31">
        <v>188</v>
      </c>
      <c r="H35" s="32">
        <v>2</v>
      </c>
      <c r="I35" s="142" t="str">
        <f t="shared" si="0"/>
        <v/>
      </c>
      <c r="J35" s="142" t="str">
        <f t="shared" si="1"/>
        <v/>
      </c>
      <c r="K35" s="114"/>
      <c r="L35" s="114"/>
    </row>
    <row r="36" spans="1:12" s="36" customFormat="1" outlineLevel="1">
      <c r="A36" s="35">
        <f t="shared" si="2"/>
        <v>29.200000000000003</v>
      </c>
      <c r="B36" s="37">
        <v>2</v>
      </c>
      <c r="C36" s="35" t="s">
        <v>2517</v>
      </c>
      <c r="D36" s="35" t="s">
        <v>2375</v>
      </c>
      <c r="E36" s="35"/>
      <c r="F36" s="35" t="s">
        <v>156</v>
      </c>
      <c r="G36" s="31">
        <v>190</v>
      </c>
      <c r="H36" s="32">
        <v>2</v>
      </c>
      <c r="I36" s="142" t="str">
        <f t="shared" si="0"/>
        <v/>
      </c>
      <c r="J36" s="142" t="str">
        <f t="shared" si="1"/>
        <v/>
      </c>
      <c r="K36" s="114"/>
      <c r="L36" s="114"/>
    </row>
    <row r="37" spans="1:12" s="36" customFormat="1">
      <c r="A37" s="26">
        <f t="shared" si="2"/>
        <v>30</v>
      </c>
      <c r="B37" s="27">
        <v>1</v>
      </c>
      <c r="C37" s="26" t="s">
        <v>2518</v>
      </c>
      <c r="D37" s="26" t="s">
        <v>2261</v>
      </c>
      <c r="E37" s="26"/>
      <c r="F37" s="35" t="s">
        <v>2262</v>
      </c>
      <c r="G37" s="31">
        <v>192</v>
      </c>
      <c r="H37" s="32">
        <v>5</v>
      </c>
      <c r="I37" s="142" t="str">
        <f t="shared" si="0"/>
        <v/>
      </c>
      <c r="J37" s="283">
        <f>IF(J38="-",_xlfn.NUMBERVALUE(I37)/10*-1,_xlfn.NUMBERVALUE(I37)/10)</f>
        <v>0</v>
      </c>
      <c r="K37" s="114"/>
      <c r="L37" s="114"/>
    </row>
    <row r="38" spans="1:12" s="36" customFormat="1" ht="23.25" customHeight="1">
      <c r="A38" s="26">
        <f t="shared" si="2"/>
        <v>31</v>
      </c>
      <c r="B38" s="27">
        <v>1</v>
      </c>
      <c r="C38" s="26" t="s">
        <v>2519</v>
      </c>
      <c r="D38" s="26" t="s">
        <v>2264</v>
      </c>
      <c r="E38" s="26" t="s">
        <v>208</v>
      </c>
      <c r="F38" s="35" t="s">
        <v>182</v>
      </c>
      <c r="G38" s="31">
        <v>197</v>
      </c>
      <c r="H38" s="32">
        <v>1</v>
      </c>
      <c r="I38" s="142" t="str">
        <f t="shared" si="0"/>
        <v/>
      </c>
      <c r="J38" s="142" t="str">
        <f t="shared" si="1"/>
        <v/>
      </c>
      <c r="K38" s="114"/>
      <c r="L38" s="114"/>
    </row>
    <row r="39" spans="1:12" s="36" customFormat="1">
      <c r="A39" s="26">
        <f t="shared" si="2"/>
        <v>32</v>
      </c>
      <c r="B39" s="27">
        <v>1</v>
      </c>
      <c r="C39" s="26" t="s">
        <v>2520</v>
      </c>
      <c r="D39" s="26" t="s">
        <v>2266</v>
      </c>
      <c r="E39" s="26"/>
      <c r="F39" s="35" t="s">
        <v>2262</v>
      </c>
      <c r="G39" s="31">
        <v>198</v>
      </c>
      <c r="H39" s="32">
        <v>5</v>
      </c>
      <c r="I39" s="142" t="str">
        <f t="shared" si="0"/>
        <v/>
      </c>
      <c r="J39" s="283">
        <f>IF(J40="-",_xlfn.NUMBERVALUE(I39)/10*-1,_xlfn.NUMBERVALUE(I39)/10)</f>
        <v>0</v>
      </c>
      <c r="K39" s="114"/>
      <c r="L39" s="114"/>
    </row>
    <row r="40" spans="1:12" s="36" customFormat="1" ht="23.25" customHeight="1">
      <c r="A40" s="26">
        <f t="shared" si="2"/>
        <v>33</v>
      </c>
      <c r="B40" s="27">
        <v>1</v>
      </c>
      <c r="C40" s="26" t="s">
        <v>2521</v>
      </c>
      <c r="D40" s="26" t="s">
        <v>2268</v>
      </c>
      <c r="E40" s="26" t="s">
        <v>208</v>
      </c>
      <c r="F40" s="35" t="s">
        <v>182</v>
      </c>
      <c r="G40" s="31">
        <v>203</v>
      </c>
      <c r="H40" s="32">
        <v>1</v>
      </c>
      <c r="I40" s="142" t="str">
        <f t="shared" si="0"/>
        <v/>
      </c>
      <c r="J40" s="142" t="str">
        <f t="shared" si="1"/>
        <v/>
      </c>
      <c r="K40" s="114"/>
      <c r="L40" s="114"/>
    </row>
    <row r="41" spans="1:12" s="36" customFormat="1">
      <c r="A41" s="26">
        <f t="shared" si="2"/>
        <v>34</v>
      </c>
      <c r="B41" s="27">
        <v>1</v>
      </c>
      <c r="C41" s="26" t="s">
        <v>2522</v>
      </c>
      <c r="D41" s="26" t="s">
        <v>2399</v>
      </c>
      <c r="E41" s="26"/>
      <c r="F41" s="35" t="s">
        <v>2262</v>
      </c>
      <c r="G41" s="31">
        <v>204</v>
      </c>
      <c r="H41" s="32">
        <v>5</v>
      </c>
      <c r="I41" s="142" t="str">
        <f t="shared" si="0"/>
        <v/>
      </c>
      <c r="J41" s="283">
        <f>IF(J42="-",_xlfn.NUMBERVALUE(I41)/10*-1,_xlfn.NUMBERVALUE(I41)/10)</f>
        <v>0</v>
      </c>
      <c r="K41" s="114"/>
      <c r="L41" s="114"/>
    </row>
    <row r="42" spans="1:12" s="36" customFormat="1" ht="23.25" customHeight="1">
      <c r="A42" s="26">
        <f t="shared" si="2"/>
        <v>35</v>
      </c>
      <c r="B42" s="27">
        <v>1</v>
      </c>
      <c r="C42" s="26" t="s">
        <v>2523</v>
      </c>
      <c r="D42" s="26" t="s">
        <v>2401</v>
      </c>
      <c r="E42" s="26" t="s">
        <v>208</v>
      </c>
      <c r="F42" s="35" t="s">
        <v>182</v>
      </c>
      <c r="G42" s="31">
        <v>209</v>
      </c>
      <c r="H42" s="32">
        <v>1</v>
      </c>
      <c r="I42" s="142" t="str">
        <f t="shared" si="0"/>
        <v/>
      </c>
      <c r="J42" s="142" t="str">
        <f t="shared" si="1"/>
        <v/>
      </c>
      <c r="K42" s="114"/>
      <c r="L42" s="114"/>
    </row>
    <row r="43" spans="1:12" s="36" customFormat="1">
      <c r="A43" s="26">
        <f t="shared" si="2"/>
        <v>36</v>
      </c>
      <c r="B43" s="27">
        <v>1</v>
      </c>
      <c r="C43" s="26" t="s">
        <v>2524</v>
      </c>
      <c r="D43" s="26" t="s">
        <v>2295</v>
      </c>
      <c r="E43" s="26"/>
      <c r="F43" s="35" t="s">
        <v>2262</v>
      </c>
      <c r="G43" s="31">
        <v>210</v>
      </c>
      <c r="H43" s="32">
        <v>5</v>
      </c>
      <c r="I43" s="142" t="str">
        <f t="shared" si="0"/>
        <v/>
      </c>
      <c r="J43" s="283">
        <f>IF(J44="-",_xlfn.NUMBERVALUE(I43)/10*-1,_xlfn.NUMBERVALUE(I43)/10)</f>
        <v>0</v>
      </c>
      <c r="K43" s="114"/>
      <c r="L43" s="114"/>
    </row>
    <row r="44" spans="1:12" s="36" customFormat="1" ht="23.25" customHeight="1">
      <c r="A44" s="26">
        <f t="shared" si="2"/>
        <v>37</v>
      </c>
      <c r="B44" s="27">
        <v>1</v>
      </c>
      <c r="C44" s="26" t="s">
        <v>2525</v>
      </c>
      <c r="D44" s="26" t="s">
        <v>2297</v>
      </c>
      <c r="E44" s="26" t="s">
        <v>208</v>
      </c>
      <c r="F44" s="35" t="s">
        <v>182</v>
      </c>
      <c r="G44" s="31">
        <v>215</v>
      </c>
      <c r="H44" s="32">
        <v>1</v>
      </c>
      <c r="I44" s="142" t="str">
        <f t="shared" si="0"/>
        <v/>
      </c>
      <c r="J44" s="142" t="str">
        <f t="shared" si="1"/>
        <v/>
      </c>
      <c r="K44" s="114"/>
      <c r="L44" s="114"/>
    </row>
    <row r="45" spans="1:12" s="36" customFormat="1" ht="22.5">
      <c r="A45" s="26">
        <f t="shared" si="2"/>
        <v>38</v>
      </c>
      <c r="B45" s="27">
        <v>1</v>
      </c>
      <c r="C45" s="26" t="s">
        <v>2526</v>
      </c>
      <c r="D45" s="26" t="s">
        <v>317</v>
      </c>
      <c r="E45" s="26"/>
      <c r="F45" s="35" t="s">
        <v>254</v>
      </c>
      <c r="G45" s="31">
        <v>216</v>
      </c>
      <c r="H45" s="32">
        <v>6</v>
      </c>
      <c r="I45" s="142" t="str">
        <f t="shared" si="0"/>
        <v/>
      </c>
      <c r="J45" s="142" t="str">
        <f t="shared" si="1"/>
        <v/>
      </c>
      <c r="K45" s="124" t="s">
        <v>2527</v>
      </c>
      <c r="L45" s="124"/>
    </row>
    <row r="46" spans="1:12" s="36" customFormat="1" outlineLevel="1">
      <c r="A46" s="35">
        <f t="shared" si="2"/>
        <v>38.1</v>
      </c>
      <c r="B46" s="37">
        <v>2</v>
      </c>
      <c r="C46" s="35" t="s">
        <v>2528</v>
      </c>
      <c r="D46" s="35" t="s">
        <v>320</v>
      </c>
      <c r="E46" s="35"/>
      <c r="F46" s="35" t="s">
        <v>182</v>
      </c>
      <c r="G46" s="31">
        <v>216</v>
      </c>
      <c r="H46" s="32">
        <v>1</v>
      </c>
      <c r="I46" s="150" t="str">
        <f t="shared" si="0"/>
        <v/>
      </c>
      <c r="J46" s="150" t="str">
        <f t="shared" si="1"/>
        <v/>
      </c>
      <c r="K46" s="34"/>
      <c r="L46" s="34"/>
    </row>
    <row r="47" spans="1:12" s="36" customFormat="1" outlineLevel="1">
      <c r="A47" s="35">
        <f t="shared" si="2"/>
        <v>38.200000000000003</v>
      </c>
      <c r="B47" s="37">
        <v>2</v>
      </c>
      <c r="C47" s="35" t="s">
        <v>2529</v>
      </c>
      <c r="D47" s="35" t="s">
        <v>322</v>
      </c>
      <c r="E47" s="35"/>
      <c r="F47" s="35" t="s">
        <v>323</v>
      </c>
      <c r="G47" s="31">
        <v>217</v>
      </c>
      <c r="H47" s="32">
        <v>5</v>
      </c>
      <c r="I47" s="150" t="str">
        <f t="shared" si="0"/>
        <v/>
      </c>
      <c r="J47" s="150" t="str">
        <f t="shared" si="1"/>
        <v/>
      </c>
      <c r="K47" s="34"/>
      <c r="L47" s="34"/>
    </row>
    <row r="48" spans="1:12" s="36" customFormat="1" ht="78.75">
      <c r="A48" s="26">
        <f t="shared" si="2"/>
        <v>39</v>
      </c>
      <c r="B48" s="27">
        <v>1</v>
      </c>
      <c r="C48" s="26" t="s">
        <v>2530</v>
      </c>
      <c r="D48" s="26" t="s">
        <v>5119</v>
      </c>
      <c r="E48" s="26" t="s">
        <v>5116</v>
      </c>
      <c r="F48" s="35" t="s">
        <v>182</v>
      </c>
      <c r="G48" s="31">
        <v>222</v>
      </c>
      <c r="H48" s="32">
        <v>1</v>
      </c>
      <c r="I48" s="142" t="str">
        <f t="shared" si="0"/>
        <v/>
      </c>
      <c r="J48" s="142" t="str">
        <f t="shared" si="1"/>
        <v/>
      </c>
      <c r="K48" s="124" t="s">
        <v>5117</v>
      </c>
      <c r="L48" s="114"/>
    </row>
    <row r="49" spans="1:22" s="36" customFormat="1" ht="22.5" hidden="1">
      <c r="A49" s="40">
        <f t="shared" si="2"/>
        <v>40</v>
      </c>
      <c r="B49" s="41">
        <v>1</v>
      </c>
      <c r="C49" s="40" t="s">
        <v>2531</v>
      </c>
      <c r="D49" s="40" t="s">
        <v>2445</v>
      </c>
      <c r="E49" s="40"/>
      <c r="F49" s="40" t="s">
        <v>215</v>
      </c>
      <c r="G49" s="43">
        <v>223</v>
      </c>
      <c r="H49" s="44">
        <v>9</v>
      </c>
      <c r="I49" s="143" t="str">
        <f t="shared" si="0"/>
        <v/>
      </c>
      <c r="J49" s="284">
        <f>IF(J50="-",_xlfn.NUMBERVALUE(I49)/100000*-1,_xlfn.NUMBERVALUE(I49)/100000)</f>
        <v>0</v>
      </c>
      <c r="K49" s="113"/>
      <c r="L49" s="113" t="s">
        <v>10</v>
      </c>
    </row>
    <row r="50" spans="1:22" s="36" customFormat="1" ht="23.25" hidden="1" customHeight="1">
      <c r="A50" s="40">
        <f t="shared" si="2"/>
        <v>41</v>
      </c>
      <c r="B50" s="41">
        <v>1</v>
      </c>
      <c r="C50" s="40" t="s">
        <v>2532</v>
      </c>
      <c r="D50" s="40" t="s">
        <v>2447</v>
      </c>
      <c r="E50" s="40" t="s">
        <v>208</v>
      </c>
      <c r="F50" s="40" t="s">
        <v>182</v>
      </c>
      <c r="G50" s="43">
        <v>232</v>
      </c>
      <c r="H50" s="44">
        <v>1</v>
      </c>
      <c r="I50" s="143" t="str">
        <f t="shared" si="0"/>
        <v/>
      </c>
      <c r="J50" s="143" t="str">
        <f t="shared" si="1"/>
        <v/>
      </c>
      <c r="K50" s="113"/>
      <c r="L50" s="113" t="s">
        <v>10</v>
      </c>
    </row>
    <row r="51" spans="1:22" s="36" customFormat="1" ht="45" hidden="1">
      <c r="A51" s="40">
        <f t="shared" si="2"/>
        <v>42</v>
      </c>
      <c r="B51" s="41">
        <v>1</v>
      </c>
      <c r="C51" s="40" t="s">
        <v>2533</v>
      </c>
      <c r="D51" s="40" t="s">
        <v>2449</v>
      </c>
      <c r="E51" s="40" t="s">
        <v>2450</v>
      </c>
      <c r="F51" s="40" t="s">
        <v>182</v>
      </c>
      <c r="G51" s="43">
        <v>233</v>
      </c>
      <c r="H51" s="44">
        <v>1</v>
      </c>
      <c r="I51" s="143" t="str">
        <f t="shared" si="0"/>
        <v/>
      </c>
      <c r="J51" s="143" t="str">
        <f t="shared" si="1"/>
        <v/>
      </c>
      <c r="K51" s="113"/>
      <c r="L51" s="113" t="s">
        <v>10</v>
      </c>
    </row>
    <row r="52" spans="1:22" s="36" customFormat="1" ht="33.75" hidden="1" customHeight="1">
      <c r="A52" s="40">
        <f t="shared" si="2"/>
        <v>43</v>
      </c>
      <c r="B52" s="41">
        <v>1</v>
      </c>
      <c r="C52" s="40" t="s">
        <v>2534</v>
      </c>
      <c r="D52" s="40" t="s">
        <v>1280</v>
      </c>
      <c r="E52" s="40" t="s">
        <v>181</v>
      </c>
      <c r="F52" s="40" t="s">
        <v>182</v>
      </c>
      <c r="G52" s="43">
        <v>234</v>
      </c>
      <c r="H52" s="44">
        <v>1</v>
      </c>
      <c r="I52" s="143" t="str">
        <f t="shared" si="0"/>
        <v/>
      </c>
      <c r="J52" s="143" t="str">
        <f t="shared" si="1"/>
        <v/>
      </c>
      <c r="K52" s="113"/>
      <c r="L52" s="113" t="s">
        <v>10</v>
      </c>
    </row>
    <row r="53" spans="1:22" s="36" customFormat="1" ht="22.5">
      <c r="A53" s="26">
        <f t="shared" si="2"/>
        <v>44</v>
      </c>
      <c r="B53" s="27">
        <v>1</v>
      </c>
      <c r="C53" s="26" t="s">
        <v>2535</v>
      </c>
      <c r="D53" s="26" t="s">
        <v>2417</v>
      </c>
      <c r="E53" s="26"/>
      <c r="F53" s="35" t="s">
        <v>204</v>
      </c>
      <c r="G53" s="31">
        <v>235</v>
      </c>
      <c r="H53" s="32">
        <v>17</v>
      </c>
      <c r="I53" s="142" t="str">
        <f t="shared" si="0"/>
        <v/>
      </c>
      <c r="J53" s="283">
        <f>IF(J54="-",_xlfn.NUMBERVALUE(I53)/100*-1,_xlfn.NUMBERVALUE(I53)/100)</f>
        <v>0</v>
      </c>
      <c r="K53" s="114" t="s">
        <v>2536</v>
      </c>
      <c r="L53" s="114"/>
    </row>
    <row r="54" spans="1:22" s="36" customFormat="1" ht="23.25" customHeight="1">
      <c r="A54" s="26">
        <f t="shared" si="2"/>
        <v>45</v>
      </c>
      <c r="B54" s="27">
        <v>1</v>
      </c>
      <c r="C54" s="26" t="s">
        <v>2537</v>
      </c>
      <c r="D54" s="26" t="s">
        <v>2454</v>
      </c>
      <c r="E54" s="26" t="s">
        <v>208</v>
      </c>
      <c r="F54" s="35" t="s">
        <v>182</v>
      </c>
      <c r="G54" s="31">
        <v>252</v>
      </c>
      <c r="H54" s="32">
        <v>1</v>
      </c>
      <c r="I54" s="142" t="str">
        <f t="shared" si="0"/>
        <v/>
      </c>
      <c r="J54" s="142" t="str">
        <f t="shared" si="1"/>
        <v/>
      </c>
      <c r="K54" s="114" t="s">
        <v>2421</v>
      </c>
      <c r="L54" s="114"/>
    </row>
    <row r="55" spans="1:22" s="36" customFormat="1" ht="22.5">
      <c r="A55" s="26">
        <f t="shared" si="2"/>
        <v>46</v>
      </c>
      <c r="B55" s="27">
        <v>1</v>
      </c>
      <c r="C55" s="26" t="s">
        <v>2538</v>
      </c>
      <c r="D55" s="26" t="s">
        <v>306</v>
      </c>
      <c r="E55" s="26"/>
      <c r="F55" s="35" t="s">
        <v>307</v>
      </c>
      <c r="G55" s="31">
        <v>253</v>
      </c>
      <c r="H55" s="32">
        <v>12</v>
      </c>
      <c r="I55" s="33" t="str">
        <f t="shared" si="0"/>
        <v/>
      </c>
      <c r="J55" s="33" t="str">
        <f t="shared" si="1"/>
        <v/>
      </c>
      <c r="K55" s="114" t="s">
        <v>1702</v>
      </c>
      <c r="L55" s="114"/>
    </row>
    <row r="56" spans="1:22" s="36" customFormat="1" outlineLevel="1">
      <c r="A56" s="35">
        <f t="shared" si="2"/>
        <v>46.1</v>
      </c>
      <c r="B56" s="37">
        <v>2</v>
      </c>
      <c r="C56" s="35" t="s">
        <v>2539</v>
      </c>
      <c r="D56" s="35" t="s">
        <v>310</v>
      </c>
      <c r="E56" s="35"/>
      <c r="F56" s="35" t="s">
        <v>156</v>
      </c>
      <c r="G56" s="31">
        <v>253</v>
      </c>
      <c r="H56" s="32">
        <v>2</v>
      </c>
      <c r="I56" s="33" t="str">
        <f t="shared" si="0"/>
        <v/>
      </c>
      <c r="J56" s="33" t="str">
        <f t="shared" si="1"/>
        <v/>
      </c>
      <c r="K56" s="34"/>
      <c r="L56" s="34"/>
      <c r="M56" s="95"/>
      <c r="N56" s="95"/>
      <c r="O56" s="95"/>
      <c r="P56" s="95"/>
      <c r="Q56" s="95"/>
      <c r="R56" s="95"/>
      <c r="S56" s="95"/>
      <c r="T56" s="95"/>
      <c r="U56" s="95"/>
      <c r="V56" s="95"/>
    </row>
    <row r="57" spans="1:22" s="36" customFormat="1" outlineLevel="1">
      <c r="A57" s="35">
        <f t="shared" si="2"/>
        <v>46.2</v>
      </c>
      <c r="B57" s="37">
        <v>2</v>
      </c>
      <c r="C57" s="35" t="s">
        <v>2540</v>
      </c>
      <c r="D57" s="35" t="s">
        <v>312</v>
      </c>
      <c r="E57" s="35"/>
      <c r="F57" s="35" t="s">
        <v>313</v>
      </c>
      <c r="G57" s="31">
        <v>255</v>
      </c>
      <c r="H57" s="32">
        <v>9</v>
      </c>
      <c r="I57" s="33" t="str">
        <f t="shared" si="0"/>
        <v/>
      </c>
      <c r="J57" s="33" t="str">
        <f t="shared" si="1"/>
        <v/>
      </c>
      <c r="K57" s="34"/>
      <c r="L57" s="34"/>
      <c r="M57" s="95"/>
      <c r="N57" s="95"/>
      <c r="O57" s="95"/>
      <c r="P57" s="95"/>
      <c r="Q57" s="95"/>
      <c r="R57" s="95"/>
      <c r="S57" s="95"/>
      <c r="T57" s="95"/>
      <c r="U57" s="95"/>
      <c r="V57" s="95"/>
    </row>
    <row r="58" spans="1:22" s="36" customFormat="1" ht="22.5" outlineLevel="1">
      <c r="A58" s="35">
        <f t="shared" si="2"/>
        <v>46.300000000000004</v>
      </c>
      <c r="B58" s="37">
        <v>2</v>
      </c>
      <c r="C58" s="35" t="s">
        <v>2541</v>
      </c>
      <c r="D58" s="35" t="s">
        <v>315</v>
      </c>
      <c r="E58" s="35"/>
      <c r="F58" s="35" t="s">
        <v>182</v>
      </c>
      <c r="G58" s="31">
        <v>264</v>
      </c>
      <c r="H58" s="32">
        <v>1</v>
      </c>
      <c r="I58" s="33" t="str">
        <f t="shared" si="0"/>
        <v/>
      </c>
      <c r="J58" s="33" t="str">
        <f t="shared" si="1"/>
        <v/>
      </c>
      <c r="K58" s="34"/>
      <c r="L58" s="34"/>
      <c r="M58" s="95"/>
      <c r="N58" s="95"/>
      <c r="O58" s="95"/>
      <c r="P58" s="95"/>
      <c r="Q58" s="95"/>
      <c r="R58" s="95"/>
      <c r="S58" s="95"/>
      <c r="T58" s="95"/>
      <c r="U58" s="95"/>
      <c r="V58" s="95"/>
    </row>
    <row r="59" spans="1:22" s="36" customFormat="1" ht="12.75" customHeight="1">
      <c r="A59" s="26">
        <f>IF(B59=1,TRUNC(A58)+1,A58+0.1)</f>
        <v>47</v>
      </c>
      <c r="B59" s="27">
        <v>1</v>
      </c>
      <c r="C59" s="26" t="s">
        <v>2542</v>
      </c>
      <c r="D59" s="26" t="s">
        <v>2543</v>
      </c>
      <c r="E59" s="26"/>
      <c r="F59" s="35" t="s">
        <v>254</v>
      </c>
      <c r="G59" s="31">
        <v>265</v>
      </c>
      <c r="H59" s="32">
        <v>6</v>
      </c>
      <c r="I59" s="142" t="str">
        <f t="shared" si="0"/>
        <v/>
      </c>
      <c r="J59" s="142" t="str">
        <f t="shared" si="1"/>
        <v/>
      </c>
      <c r="K59" s="114"/>
      <c r="L59" s="114"/>
    </row>
    <row r="60" spans="1:22" s="36" customFormat="1" ht="12.75" customHeight="1">
      <c r="A60" s="26">
        <f>IF(B60=1,TRUNC(A59)+1,A59+0.1)</f>
        <v>48</v>
      </c>
      <c r="B60" s="27">
        <v>1</v>
      </c>
      <c r="C60" s="26" t="s">
        <v>2544</v>
      </c>
      <c r="D60" s="26" t="s">
        <v>2545</v>
      </c>
      <c r="E60" s="26"/>
      <c r="F60" s="35" t="s">
        <v>846</v>
      </c>
      <c r="G60" s="31">
        <v>271</v>
      </c>
      <c r="H60" s="32">
        <v>7</v>
      </c>
      <c r="I60" s="142" t="str">
        <f t="shared" si="0"/>
        <v/>
      </c>
      <c r="J60" s="142" t="str">
        <f t="shared" si="1"/>
        <v/>
      </c>
      <c r="K60" s="114"/>
      <c r="L60" s="114"/>
    </row>
    <row r="61" spans="1:22" s="156" customFormat="1" ht="22.5">
      <c r="A61" s="26">
        <f>IF(B61=1,TRUNC(A62)+1,A62+0.1)</f>
        <v>50</v>
      </c>
      <c r="B61" s="27">
        <v>1</v>
      </c>
      <c r="C61" s="26" t="s">
        <v>5607</v>
      </c>
      <c r="D61" s="26" t="s">
        <v>5606</v>
      </c>
      <c r="E61" s="26" t="s">
        <v>5605</v>
      </c>
      <c r="F61" s="35" t="s">
        <v>182</v>
      </c>
      <c r="G61" s="31">
        <v>278</v>
      </c>
      <c r="H61" s="32">
        <v>1</v>
      </c>
      <c r="I61" s="150" t="str">
        <f t="shared" si="0"/>
        <v/>
      </c>
      <c r="J61" s="150" t="str">
        <f t="shared" si="1"/>
        <v/>
      </c>
      <c r="K61" s="114"/>
      <c r="L61" s="114" t="s">
        <v>5611</v>
      </c>
      <c r="M61" s="110"/>
      <c r="N61" s="110"/>
      <c r="O61" s="110"/>
      <c r="P61" s="110"/>
    </row>
    <row r="62" spans="1:22" s="36" customFormat="1" ht="12.75" customHeight="1">
      <c r="A62" s="26">
        <f>IF(B62=1,TRUNC(A60)+1,A60+0.1)</f>
        <v>49</v>
      </c>
      <c r="B62" s="27">
        <v>1</v>
      </c>
      <c r="C62" s="26" t="s">
        <v>1013</v>
      </c>
      <c r="D62" s="26"/>
      <c r="E62" s="26"/>
      <c r="F62" s="35" t="s">
        <v>5608</v>
      </c>
      <c r="G62" s="31">
        <v>279</v>
      </c>
      <c r="H62" s="32">
        <v>41</v>
      </c>
      <c r="I62" s="142" t="str">
        <f>MID($I$1,G62,H62)</f>
        <v/>
      </c>
      <c r="J62" s="142" t="str">
        <f t="shared" si="1"/>
        <v/>
      </c>
      <c r="K62" s="114"/>
      <c r="L62" s="114"/>
    </row>
    <row r="63" spans="1:22" s="36" customFormat="1" ht="12.75" customHeight="1">
      <c r="A63" s="26">
        <f>IF(B63=1,TRUNC(A61)+1,A61+0.1)</f>
        <v>51</v>
      </c>
      <c r="B63" s="27">
        <v>1</v>
      </c>
      <c r="C63" s="26" t="s">
        <v>2546</v>
      </c>
      <c r="D63" s="26" t="s">
        <v>749</v>
      </c>
      <c r="E63" s="26" t="s">
        <v>750</v>
      </c>
      <c r="F63" s="35" t="s">
        <v>182</v>
      </c>
      <c r="G63" s="31">
        <f>G62+H62</f>
        <v>320</v>
      </c>
      <c r="H63" s="32">
        <v>1</v>
      </c>
      <c r="I63" s="225" t="str">
        <f t="shared" si="0"/>
        <v/>
      </c>
      <c r="J63" s="225" t="str">
        <f t="shared" si="1"/>
        <v/>
      </c>
      <c r="K63" s="114"/>
      <c r="L63" s="114"/>
    </row>
    <row r="64" spans="1:22" s="73" customFormat="1" ht="12.75" customHeight="1">
      <c r="A64" s="219"/>
      <c r="B64" s="220"/>
      <c r="C64" s="221" t="s">
        <v>5239</v>
      </c>
      <c r="D64" s="222"/>
      <c r="E64" s="222"/>
      <c r="F64" s="222"/>
      <c r="G64" s="222"/>
      <c r="H64" s="223"/>
      <c r="I64" s="226"/>
      <c r="J64" s="226"/>
      <c r="K64" s="224"/>
      <c r="L64" s="224"/>
      <c r="M64" s="107"/>
      <c r="N64" s="108"/>
      <c r="O64" s="108"/>
      <c r="P64" s="108"/>
      <c r="Q64" s="108"/>
      <c r="R64" s="108"/>
      <c r="S64" s="108"/>
      <c r="T64" s="108"/>
      <c r="U64" s="108"/>
    </row>
    <row r="65" spans="1:12" s="88" customFormat="1" ht="12.75" customHeight="1" outlineLevel="1">
      <c r="A65" s="26">
        <f>IF(B65=1,TRUNC(A63)+1,A63+0.1)</f>
        <v>52</v>
      </c>
      <c r="B65" s="74">
        <v>1</v>
      </c>
      <c r="C65" s="75" t="s">
        <v>5237</v>
      </c>
      <c r="D65" s="75" t="s">
        <v>5215</v>
      </c>
      <c r="E65" s="75"/>
      <c r="F65" s="76" t="s">
        <v>1315</v>
      </c>
      <c r="G65" s="76">
        <v>321</v>
      </c>
      <c r="H65" s="77">
        <v>100</v>
      </c>
      <c r="I65" s="33" t="str">
        <f t="shared" ref="I65:I68" si="3">MID($I$1,G65,H65)</f>
        <v/>
      </c>
      <c r="J65" s="33" t="str">
        <f t="shared" si="1"/>
        <v/>
      </c>
      <c r="K65" s="78" t="s">
        <v>5238</v>
      </c>
      <c r="L65" s="76"/>
    </row>
    <row r="66" spans="1:12" s="36" customFormat="1" ht="22.5" outlineLevel="1">
      <c r="A66" s="26">
        <f t="shared" ref="A66:A68" si="4">IF(B66=1,TRUNC(A65)+1,A65+0.1)</f>
        <v>53</v>
      </c>
      <c r="B66" s="27">
        <v>1</v>
      </c>
      <c r="C66" s="26" t="s">
        <v>5692</v>
      </c>
      <c r="D66" s="26" t="s">
        <v>1995</v>
      </c>
      <c r="E66" s="26"/>
      <c r="F66" s="35" t="s">
        <v>307</v>
      </c>
      <c r="G66" s="31">
        <f>G65+H65</f>
        <v>421</v>
      </c>
      <c r="H66" s="32">
        <v>12</v>
      </c>
      <c r="I66" s="316" t="str">
        <f t="shared" si="3"/>
        <v/>
      </c>
      <c r="J66" s="315">
        <f>_xlfn.NUMBERVALUE(I66)</f>
        <v>0</v>
      </c>
      <c r="K66" s="114" t="s">
        <v>5684</v>
      </c>
      <c r="L66" s="114"/>
    </row>
    <row r="67" spans="1:12" s="36" customFormat="1" outlineLevel="1">
      <c r="A67" s="26">
        <f t="shared" si="4"/>
        <v>54</v>
      </c>
      <c r="B67" s="27">
        <v>1</v>
      </c>
      <c r="C67" s="26" t="s">
        <v>5691</v>
      </c>
      <c r="D67" s="26" t="s">
        <v>1884</v>
      </c>
      <c r="E67" s="26"/>
      <c r="F67" s="35" t="s">
        <v>342</v>
      </c>
      <c r="G67" s="31">
        <f>G66+H66</f>
        <v>433</v>
      </c>
      <c r="H67" s="32">
        <v>8</v>
      </c>
      <c r="I67" s="142" t="str">
        <f t="shared" si="3"/>
        <v/>
      </c>
      <c r="J67" s="318" t="str">
        <f>IF(AND(I67&lt;&gt;"",I67&lt;&gt;"00000000"),DATE(LEFT(I67,4),MID(I67,5,2),RIGHT(I67,2)),"")</f>
        <v/>
      </c>
      <c r="K67" s="114" t="s">
        <v>1885</v>
      </c>
      <c r="L67" s="114"/>
    </row>
    <row r="68" spans="1:12" s="36" customFormat="1" ht="13.5" outlineLevel="1" thickBot="1">
      <c r="A68" s="26">
        <f t="shared" si="4"/>
        <v>55</v>
      </c>
      <c r="B68" s="27">
        <v>1</v>
      </c>
      <c r="C68" s="26" t="s">
        <v>5693</v>
      </c>
      <c r="D68" s="26" t="s">
        <v>1888</v>
      </c>
      <c r="E68" s="26"/>
      <c r="F68" s="35" t="s">
        <v>282</v>
      </c>
      <c r="G68" s="31">
        <f>G67+H67</f>
        <v>441</v>
      </c>
      <c r="H68" s="32">
        <v>3</v>
      </c>
      <c r="I68" s="144" t="str">
        <f t="shared" si="3"/>
        <v/>
      </c>
      <c r="J68" s="144" t="str">
        <f t="shared" ref="J68" si="5">I68</f>
        <v/>
      </c>
      <c r="K68" s="114" t="s">
        <v>1889</v>
      </c>
      <c r="L68" s="114"/>
    </row>
    <row r="69" spans="1:12" ht="13.5" thickTop="1"/>
  </sheetData>
  <autoFilter ref="A1:L68" xr:uid="{00000000-0009-0000-0000-00000E000000}">
    <filterColumn colId="11">
      <filters blank="1">
        <filter val="A certain number of currencies are deposited globally outside if Pictet."/>
        <filter val="Use L1xx-GRINFIN classification instead."/>
      </filters>
    </filterColumn>
  </autoFilter>
  <conditionalFormatting sqref="A64:L65 B62:L63 A61:A63 A2:L60">
    <cfRule type="expression" dxfId="465" priority="10">
      <formula>$K2&lt;&gt;""</formula>
    </cfRule>
    <cfRule type="expression" dxfId="464" priority="11">
      <formula>"j2-j64&lt;&gt;"""""</formula>
    </cfRule>
  </conditionalFormatting>
  <conditionalFormatting sqref="L61">
    <cfRule type="expression" dxfId="463" priority="7">
      <formula>$K61&lt;&gt;""</formula>
    </cfRule>
  </conditionalFormatting>
  <conditionalFormatting sqref="A66:K66">
    <cfRule type="expression" dxfId="462" priority="6">
      <formula>$K66&lt;&gt;""</formula>
    </cfRule>
  </conditionalFormatting>
  <conditionalFormatting sqref="L66">
    <cfRule type="expression" dxfId="461" priority="5">
      <formula>$K66&lt;&gt;""</formula>
    </cfRule>
  </conditionalFormatting>
  <conditionalFormatting sqref="A67:K67">
    <cfRule type="expression" dxfId="460" priority="4">
      <formula>$K67&lt;&gt;""</formula>
    </cfRule>
  </conditionalFormatting>
  <conditionalFormatting sqref="L67">
    <cfRule type="expression" dxfId="459" priority="3">
      <formula>$K67&lt;&gt;""</formula>
    </cfRule>
  </conditionalFormatting>
  <conditionalFormatting sqref="A68:K68">
    <cfRule type="expression" dxfId="458" priority="2">
      <formula>$K68&lt;&gt;""</formula>
    </cfRule>
  </conditionalFormatting>
  <conditionalFormatting sqref="L68">
    <cfRule type="expression" dxfId="457" priority="1">
      <formula>$K68&lt;&gt;""</formula>
    </cfRule>
  </conditionalFormatting>
  <hyperlinks>
    <hyperlink ref="K23" r:id="rId1" xr:uid="{00000000-0004-0000-0E00-000000000000}"/>
    <hyperlink ref="K45" r:id="rId2" xr:uid="{00000000-0004-0000-0E00-000001000000}"/>
    <hyperlink ref="K34" r:id="rId3" xr:uid="{00000000-0004-0000-0E00-000002000000}"/>
    <hyperlink ref="K48" r:id="rId4" xr:uid="{00000000-0004-0000-0E00-000003000000}"/>
  </hyperlinks>
  <pageMargins left="0.75" right="0.75" top="1" bottom="1" header="0.5" footer="0.5"/>
  <pageSetup paperSize="9" orientation="portrait" verticalDpi="0" r:id="rId5"/>
  <headerFooter alignWithMargins="0"/>
  <extLst>
    <ext xmlns:x14="http://schemas.microsoft.com/office/spreadsheetml/2009/9/main" uri="{78C0D931-6437-407d-A8EE-F0AAD7539E65}">
      <x14:conditionalFormattings>
        <x14:conditionalFormatting xmlns:xm="http://schemas.microsoft.com/office/excel/2006/main">
          <x14:cfRule type="expression" priority="9" id="{5DF4C391-8C28-4682-AC07-41D68F2C9F1A}">
            <xm:f>'L120'!$K65&lt;&gt;""</xm:f>
            <x14:dxf>
              <fill>
                <patternFill>
                  <bgColor rgb="FFFFFF00"/>
                </patternFill>
              </fill>
            </x14:dxf>
          </x14:cfRule>
          <xm:sqref>B61:K61</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filterMode="1">
    <tabColor rgb="FFC00000"/>
    <outlinePr summaryBelow="0"/>
  </sheetPr>
  <dimension ref="A1:U66"/>
  <sheetViews>
    <sheetView workbookViewId="0">
      <pane xSplit="10" ySplit="1" topLeftCell="K2" activePane="bottomRight" state="frozen"/>
      <selection pane="topRight" activeCell="K1" sqref="K1"/>
      <selection pane="bottomLeft" activeCell="A2" sqref="A2"/>
      <selection pane="bottomRight" activeCell="K2" sqref="K2"/>
    </sheetView>
  </sheetViews>
  <sheetFormatPr defaultRowHeight="12.75" outlineLevelRow="1"/>
  <cols>
    <col min="1" max="1" width="4.3984375" style="138" bestFit="1" customWidth="1"/>
    <col min="2" max="2" width="2.19921875" style="89" customWidth="1"/>
    <col min="3" max="3" width="16.5" style="88" bestFit="1" customWidth="1"/>
    <col min="4" max="4" width="40.09765625" style="88" bestFit="1" customWidth="1"/>
    <col min="5" max="5" width="26.3984375" style="88" customWidth="1"/>
    <col min="6" max="6" width="6.796875" style="88" customWidth="1"/>
    <col min="7" max="7" width="5.69921875" style="88" bestFit="1" customWidth="1"/>
    <col min="8" max="8" width="5.3984375" style="88" customWidth="1"/>
    <col min="9" max="10" width="13.09765625" style="145" customWidth="1"/>
    <col min="11" max="12" width="20.8984375" style="88" customWidth="1"/>
    <col min="13" max="16384" width="8.796875" style="2"/>
  </cols>
  <sheetData>
    <row r="1" spans="1:12" ht="60.75" customHeight="1" thickTop="1">
      <c r="A1" s="15" t="s">
        <v>134</v>
      </c>
      <c r="B1" s="16" t="s">
        <v>135</v>
      </c>
      <c r="C1" s="15" t="s">
        <v>136</v>
      </c>
      <c r="D1" s="15" t="s">
        <v>137</v>
      </c>
      <c r="E1" s="91" t="s">
        <v>953</v>
      </c>
      <c r="F1" s="91" t="s">
        <v>139</v>
      </c>
      <c r="G1" s="20" t="s">
        <v>140</v>
      </c>
      <c r="H1" s="22" t="s">
        <v>141</v>
      </c>
      <c r="I1" s="23"/>
      <c r="J1" s="255" t="s">
        <v>5658</v>
      </c>
      <c r="K1" s="94" t="s">
        <v>1870</v>
      </c>
      <c r="L1" s="94" t="s">
        <v>147</v>
      </c>
    </row>
    <row r="2" spans="1:12" s="36" customFormat="1" ht="45">
      <c r="A2" s="26">
        <v>1</v>
      </c>
      <c r="B2" s="158">
        <v>1</v>
      </c>
      <c r="C2" s="26" t="s">
        <v>2547</v>
      </c>
      <c r="D2" s="26" t="s">
        <v>1872</v>
      </c>
      <c r="E2" s="26"/>
      <c r="F2" s="35" t="s">
        <v>153</v>
      </c>
      <c r="G2" s="31">
        <v>1</v>
      </c>
      <c r="H2" s="32">
        <v>6</v>
      </c>
      <c r="I2" s="142" t="str">
        <f>MID($I$1,G2,H2)</f>
        <v/>
      </c>
      <c r="J2" s="285">
        <f>_xlfn.NUMBERVALUE(I2)</f>
        <v>0</v>
      </c>
      <c r="K2" s="114" t="s">
        <v>2406</v>
      </c>
      <c r="L2" s="114"/>
    </row>
    <row r="3" spans="1:12" s="36" customFormat="1" ht="45">
      <c r="A3" s="26">
        <f>IF(B3=1,TRUNC(A2)+1,A2+0.1)</f>
        <v>2</v>
      </c>
      <c r="B3" s="158">
        <v>1</v>
      </c>
      <c r="C3" s="26" t="s">
        <v>2548</v>
      </c>
      <c r="D3" s="26" t="s">
        <v>1875</v>
      </c>
      <c r="E3" s="26" t="s">
        <v>1876</v>
      </c>
      <c r="F3" s="35" t="s">
        <v>182</v>
      </c>
      <c r="G3" s="31">
        <f t="shared" ref="G3:G53" si="0">G2+H2</f>
        <v>7</v>
      </c>
      <c r="H3" s="32">
        <v>1</v>
      </c>
      <c r="I3" s="142" t="str">
        <f t="shared" ref="I3:I61" si="1">MID($I$1,G3,H3)</f>
        <v/>
      </c>
      <c r="J3" s="142" t="str">
        <f t="shared" ref="J3:J61" si="2">I3</f>
        <v/>
      </c>
      <c r="K3" s="114"/>
      <c r="L3" s="114"/>
    </row>
    <row r="4" spans="1:12" s="36" customFormat="1" ht="36.75" customHeight="1">
      <c r="A4" s="26">
        <f t="shared" ref="A4:A58" si="3">IF(B4=1,TRUNC(A3)+1,A3+0.1)</f>
        <v>3</v>
      </c>
      <c r="B4" s="158">
        <v>1</v>
      </c>
      <c r="C4" s="26" t="s">
        <v>2549</v>
      </c>
      <c r="D4" s="26" t="s">
        <v>1878</v>
      </c>
      <c r="E4" s="26" t="s">
        <v>1879</v>
      </c>
      <c r="F4" s="35" t="s">
        <v>161</v>
      </c>
      <c r="G4" s="31">
        <f t="shared" si="0"/>
        <v>8</v>
      </c>
      <c r="H4" s="32">
        <v>4</v>
      </c>
      <c r="I4" s="142" t="str">
        <f t="shared" si="1"/>
        <v/>
      </c>
      <c r="J4" s="142" t="str">
        <f t="shared" si="2"/>
        <v/>
      </c>
      <c r="K4" s="114" t="s">
        <v>1880</v>
      </c>
      <c r="L4" s="114"/>
    </row>
    <row r="5" spans="1:12" s="36" customFormat="1">
      <c r="A5" s="26">
        <f t="shared" si="3"/>
        <v>4</v>
      </c>
      <c r="B5" s="158">
        <v>1</v>
      </c>
      <c r="C5" s="26" t="s">
        <v>2550</v>
      </c>
      <c r="D5" s="26" t="s">
        <v>1882</v>
      </c>
      <c r="E5" s="26"/>
      <c r="F5" s="35" t="s">
        <v>282</v>
      </c>
      <c r="G5" s="31">
        <f t="shared" si="0"/>
        <v>12</v>
      </c>
      <c r="H5" s="32">
        <v>3</v>
      </c>
      <c r="I5" s="142" t="str">
        <f t="shared" si="1"/>
        <v/>
      </c>
      <c r="J5" s="142" t="str">
        <f t="shared" si="2"/>
        <v/>
      </c>
      <c r="K5" s="114"/>
      <c r="L5" s="114"/>
    </row>
    <row r="6" spans="1:12" s="36" customFormat="1">
      <c r="A6" s="26">
        <f t="shared" si="3"/>
        <v>5</v>
      </c>
      <c r="B6" s="158">
        <v>1</v>
      </c>
      <c r="C6" s="26" t="s">
        <v>2551</v>
      </c>
      <c r="D6" s="26" t="s">
        <v>2411</v>
      </c>
      <c r="E6" s="26"/>
      <c r="F6" s="35" t="s">
        <v>215</v>
      </c>
      <c r="G6" s="31">
        <f t="shared" si="0"/>
        <v>15</v>
      </c>
      <c r="H6" s="32">
        <v>9</v>
      </c>
      <c r="I6" s="142" t="str">
        <f t="shared" si="1"/>
        <v/>
      </c>
      <c r="J6" s="283">
        <f>IF(J7="-",_xlfn.NUMBERVALUE(I6)/100000*-1,_xlfn.NUMBERVALUE(I6)/100000)</f>
        <v>0</v>
      </c>
      <c r="K6" s="114"/>
      <c r="L6" s="114"/>
    </row>
    <row r="7" spans="1:12" s="36" customFormat="1" ht="33.75">
      <c r="A7" s="26">
        <f t="shared" si="3"/>
        <v>6</v>
      </c>
      <c r="B7" s="158">
        <v>1</v>
      </c>
      <c r="C7" s="26" t="s">
        <v>2552</v>
      </c>
      <c r="D7" s="26" t="s">
        <v>2413</v>
      </c>
      <c r="E7" s="26" t="s">
        <v>208</v>
      </c>
      <c r="F7" s="35" t="s">
        <v>182</v>
      </c>
      <c r="G7" s="31">
        <f t="shared" si="0"/>
        <v>24</v>
      </c>
      <c r="H7" s="32">
        <v>1</v>
      </c>
      <c r="I7" s="142" t="str">
        <f t="shared" si="1"/>
        <v/>
      </c>
      <c r="J7" s="142" t="str">
        <f t="shared" si="2"/>
        <v/>
      </c>
      <c r="K7" s="114"/>
      <c r="L7" s="114"/>
    </row>
    <row r="8" spans="1:12" s="36" customFormat="1" ht="56.25">
      <c r="A8" s="26">
        <f t="shared" si="3"/>
        <v>7</v>
      </c>
      <c r="B8" s="158">
        <v>1</v>
      </c>
      <c r="C8" s="26" t="s">
        <v>2553</v>
      </c>
      <c r="D8" s="26" t="s">
        <v>2415</v>
      </c>
      <c r="E8" s="26" t="s">
        <v>1022</v>
      </c>
      <c r="F8" s="35" t="s">
        <v>182</v>
      </c>
      <c r="G8" s="31">
        <f t="shared" si="0"/>
        <v>25</v>
      </c>
      <c r="H8" s="32">
        <v>1</v>
      </c>
      <c r="I8" s="142" t="str">
        <f t="shared" si="1"/>
        <v/>
      </c>
      <c r="J8" s="142" t="str">
        <f t="shared" si="2"/>
        <v/>
      </c>
      <c r="K8" s="114"/>
      <c r="L8" s="114"/>
    </row>
    <row r="9" spans="1:12" s="36" customFormat="1">
      <c r="A9" s="26">
        <f t="shared" si="3"/>
        <v>8</v>
      </c>
      <c r="B9" s="158">
        <v>1</v>
      </c>
      <c r="C9" s="26" t="s">
        <v>2554</v>
      </c>
      <c r="D9" s="26" t="s">
        <v>2417</v>
      </c>
      <c r="E9" s="26"/>
      <c r="F9" s="35" t="s">
        <v>436</v>
      </c>
      <c r="G9" s="31">
        <f t="shared" si="0"/>
        <v>26</v>
      </c>
      <c r="H9" s="32">
        <v>15</v>
      </c>
      <c r="I9" s="142" t="str">
        <f t="shared" si="1"/>
        <v/>
      </c>
      <c r="J9" s="283">
        <f>IF(J10="-",_xlfn.NUMBERVALUE(I9)/100*-1,_xlfn.NUMBERVALUE(I9)/100)</f>
        <v>0</v>
      </c>
      <c r="K9" s="114"/>
      <c r="L9" s="114"/>
    </row>
    <row r="10" spans="1:12" s="36" customFormat="1" ht="33.75">
      <c r="A10" s="26">
        <f t="shared" si="3"/>
        <v>9</v>
      </c>
      <c r="B10" s="158">
        <v>1</v>
      </c>
      <c r="C10" s="26" t="s">
        <v>2555</v>
      </c>
      <c r="D10" s="26" t="s">
        <v>2420</v>
      </c>
      <c r="E10" s="26" t="s">
        <v>208</v>
      </c>
      <c r="F10" s="35" t="s">
        <v>182</v>
      </c>
      <c r="G10" s="31">
        <f t="shared" si="0"/>
        <v>41</v>
      </c>
      <c r="H10" s="32">
        <v>1</v>
      </c>
      <c r="I10" s="142" t="str">
        <f t="shared" si="1"/>
        <v/>
      </c>
      <c r="J10" s="142" t="str">
        <f t="shared" si="2"/>
        <v/>
      </c>
      <c r="K10" s="114"/>
      <c r="L10" s="114"/>
    </row>
    <row r="11" spans="1:12" s="36" customFormat="1">
      <c r="A11" s="26">
        <f t="shared" si="3"/>
        <v>10</v>
      </c>
      <c r="B11" s="158">
        <v>1</v>
      </c>
      <c r="C11" s="26" t="s">
        <v>2556</v>
      </c>
      <c r="D11" s="26" t="s">
        <v>2387</v>
      </c>
      <c r="E11" s="26"/>
      <c r="F11" s="35" t="s">
        <v>436</v>
      </c>
      <c r="G11" s="31">
        <f t="shared" si="0"/>
        <v>42</v>
      </c>
      <c r="H11" s="32">
        <v>15</v>
      </c>
      <c r="I11" s="142" t="str">
        <f t="shared" si="1"/>
        <v/>
      </c>
      <c r="J11" s="283">
        <f>IF(J12="-",_xlfn.NUMBERVALUE(I11)/100*-1,_xlfn.NUMBERVALUE(I11)/100)</f>
        <v>0</v>
      </c>
      <c r="K11" s="114"/>
      <c r="L11" s="114"/>
    </row>
    <row r="12" spans="1:12" s="36" customFormat="1" ht="33.75">
      <c r="A12" s="26">
        <f t="shared" si="3"/>
        <v>11</v>
      </c>
      <c r="B12" s="158">
        <v>1</v>
      </c>
      <c r="C12" s="26" t="s">
        <v>2557</v>
      </c>
      <c r="D12" s="26" t="s">
        <v>2389</v>
      </c>
      <c r="E12" s="26" t="s">
        <v>208</v>
      </c>
      <c r="F12" s="35" t="s">
        <v>182</v>
      </c>
      <c r="G12" s="31">
        <f t="shared" si="0"/>
        <v>57</v>
      </c>
      <c r="H12" s="32">
        <v>1</v>
      </c>
      <c r="I12" s="142" t="str">
        <f t="shared" si="1"/>
        <v/>
      </c>
      <c r="J12" s="142" t="str">
        <f t="shared" si="2"/>
        <v/>
      </c>
      <c r="K12" s="114"/>
      <c r="L12" s="114"/>
    </row>
    <row r="13" spans="1:12" s="36" customFormat="1">
      <c r="A13" s="26">
        <f t="shared" si="3"/>
        <v>12</v>
      </c>
      <c r="B13" s="158">
        <v>1</v>
      </c>
      <c r="C13" s="26" t="s">
        <v>2558</v>
      </c>
      <c r="D13" s="26" t="s">
        <v>2287</v>
      </c>
      <c r="E13" s="26"/>
      <c r="F13" s="35" t="s">
        <v>436</v>
      </c>
      <c r="G13" s="31">
        <f t="shared" si="0"/>
        <v>58</v>
      </c>
      <c r="H13" s="32">
        <v>15</v>
      </c>
      <c r="I13" s="142" t="str">
        <f t="shared" si="1"/>
        <v/>
      </c>
      <c r="J13" s="283">
        <f>IF(J14="-",_xlfn.NUMBERVALUE(I13)/100*-1,_xlfn.NUMBERVALUE(I13)/100)</f>
        <v>0</v>
      </c>
      <c r="K13" s="114"/>
      <c r="L13" s="114"/>
    </row>
    <row r="14" spans="1:12" s="36" customFormat="1" ht="33.75">
      <c r="A14" s="26">
        <f t="shared" si="3"/>
        <v>13</v>
      </c>
      <c r="B14" s="158">
        <v>1</v>
      </c>
      <c r="C14" s="26" t="s">
        <v>2559</v>
      </c>
      <c r="D14" s="26" t="s">
        <v>2289</v>
      </c>
      <c r="E14" s="26" t="s">
        <v>208</v>
      </c>
      <c r="F14" s="35" t="s">
        <v>182</v>
      </c>
      <c r="G14" s="31">
        <f t="shared" si="0"/>
        <v>73</v>
      </c>
      <c r="H14" s="32">
        <v>1</v>
      </c>
      <c r="I14" s="142" t="str">
        <f t="shared" si="1"/>
        <v/>
      </c>
      <c r="J14" s="142" t="str">
        <f t="shared" si="2"/>
        <v/>
      </c>
      <c r="K14" s="114"/>
      <c r="L14" s="114"/>
    </row>
    <row r="15" spans="1:12" s="36" customFormat="1" ht="22.5">
      <c r="A15" s="26">
        <f t="shared" si="3"/>
        <v>14</v>
      </c>
      <c r="B15" s="158">
        <v>1</v>
      </c>
      <c r="C15" s="26" t="s">
        <v>2560</v>
      </c>
      <c r="D15" s="26" t="s">
        <v>2251</v>
      </c>
      <c r="E15" s="26"/>
      <c r="F15" s="35" t="s">
        <v>436</v>
      </c>
      <c r="G15" s="31">
        <f t="shared" si="0"/>
        <v>74</v>
      </c>
      <c r="H15" s="32">
        <v>15</v>
      </c>
      <c r="I15" s="142" t="str">
        <f t="shared" si="1"/>
        <v/>
      </c>
      <c r="J15" s="283">
        <f>IF(J16="-",_xlfn.NUMBERVALUE(I15)/100*-1,_xlfn.NUMBERVALUE(I15)/100)</f>
        <v>0</v>
      </c>
      <c r="K15" s="114" t="s">
        <v>2561</v>
      </c>
      <c r="L15" s="114"/>
    </row>
    <row r="16" spans="1:12" s="36" customFormat="1" ht="33.75">
      <c r="A16" s="26">
        <f t="shared" si="3"/>
        <v>15</v>
      </c>
      <c r="B16" s="158">
        <v>1</v>
      </c>
      <c r="C16" s="26" t="s">
        <v>2562</v>
      </c>
      <c r="D16" s="26" t="s">
        <v>2254</v>
      </c>
      <c r="E16" s="26" t="s">
        <v>208</v>
      </c>
      <c r="F16" s="35" t="s">
        <v>182</v>
      </c>
      <c r="G16" s="31">
        <f t="shared" si="0"/>
        <v>89</v>
      </c>
      <c r="H16" s="32">
        <v>1</v>
      </c>
      <c r="I16" s="142" t="str">
        <f t="shared" si="1"/>
        <v/>
      </c>
      <c r="J16" s="142" t="str">
        <f t="shared" si="2"/>
        <v/>
      </c>
      <c r="K16" s="114" t="s">
        <v>2421</v>
      </c>
      <c r="L16" s="114"/>
    </row>
    <row r="17" spans="1:12" s="36" customFormat="1">
      <c r="A17" s="26">
        <f t="shared" si="3"/>
        <v>16</v>
      </c>
      <c r="B17" s="158">
        <v>1</v>
      </c>
      <c r="C17" s="26" t="s">
        <v>2563</v>
      </c>
      <c r="D17" s="26" t="s">
        <v>2291</v>
      </c>
      <c r="E17" s="26"/>
      <c r="F17" s="35" t="s">
        <v>436</v>
      </c>
      <c r="G17" s="31">
        <f t="shared" si="0"/>
        <v>90</v>
      </c>
      <c r="H17" s="32">
        <v>15</v>
      </c>
      <c r="I17" s="142" t="str">
        <f t="shared" si="1"/>
        <v/>
      </c>
      <c r="J17" s="283">
        <f>IF(J18="-",_xlfn.NUMBERVALUE(I17)/100*-1,_xlfn.NUMBERVALUE(I17)/100)</f>
        <v>0</v>
      </c>
      <c r="K17" s="114"/>
      <c r="L17" s="114"/>
    </row>
    <row r="18" spans="1:12" s="36" customFormat="1" ht="33.75">
      <c r="A18" s="26">
        <f t="shared" si="3"/>
        <v>17</v>
      </c>
      <c r="B18" s="158">
        <v>1</v>
      </c>
      <c r="C18" s="26" t="s">
        <v>2564</v>
      </c>
      <c r="D18" s="26" t="s">
        <v>2293</v>
      </c>
      <c r="E18" s="26" t="s">
        <v>208</v>
      </c>
      <c r="F18" s="35" t="s">
        <v>182</v>
      </c>
      <c r="G18" s="31">
        <f t="shared" si="0"/>
        <v>105</v>
      </c>
      <c r="H18" s="32">
        <v>1</v>
      </c>
      <c r="I18" s="142" t="str">
        <f t="shared" si="1"/>
        <v/>
      </c>
      <c r="J18" s="142" t="str">
        <f t="shared" si="2"/>
        <v/>
      </c>
      <c r="K18" s="114"/>
      <c r="L18" s="114"/>
    </row>
    <row r="19" spans="1:12" s="36" customFormat="1">
      <c r="A19" s="26">
        <f t="shared" si="3"/>
        <v>18</v>
      </c>
      <c r="B19" s="158">
        <v>1</v>
      </c>
      <c r="C19" s="26" t="s">
        <v>2565</v>
      </c>
      <c r="D19" s="26" t="s">
        <v>2256</v>
      </c>
      <c r="E19" s="26"/>
      <c r="F19" s="35" t="s">
        <v>436</v>
      </c>
      <c r="G19" s="31">
        <f t="shared" si="0"/>
        <v>106</v>
      </c>
      <c r="H19" s="32">
        <v>15</v>
      </c>
      <c r="I19" s="142" t="str">
        <f t="shared" si="1"/>
        <v/>
      </c>
      <c r="J19" s="283">
        <f>IF(J20="-",_xlfn.NUMBERVALUE(I19)/100*-1,_xlfn.NUMBERVALUE(I19)/100)</f>
        <v>0</v>
      </c>
      <c r="K19" s="114"/>
      <c r="L19" s="114"/>
    </row>
    <row r="20" spans="1:12" s="36" customFormat="1" ht="33.75">
      <c r="A20" s="26">
        <f t="shared" si="3"/>
        <v>19</v>
      </c>
      <c r="B20" s="158">
        <v>1</v>
      </c>
      <c r="C20" s="26" t="s">
        <v>2566</v>
      </c>
      <c r="D20" s="26" t="s">
        <v>2259</v>
      </c>
      <c r="E20" s="26" t="s">
        <v>208</v>
      </c>
      <c r="F20" s="35" t="s">
        <v>182</v>
      </c>
      <c r="G20" s="31">
        <f t="shared" si="0"/>
        <v>121</v>
      </c>
      <c r="H20" s="32">
        <v>1</v>
      </c>
      <c r="I20" s="142" t="str">
        <f t="shared" si="1"/>
        <v/>
      </c>
      <c r="J20" s="142" t="str">
        <f t="shared" si="2"/>
        <v/>
      </c>
      <c r="K20" s="114"/>
      <c r="L20" s="114"/>
    </row>
    <row r="21" spans="1:12" s="36" customFormat="1">
      <c r="A21" s="26">
        <f t="shared" si="3"/>
        <v>20</v>
      </c>
      <c r="B21" s="158">
        <v>1</v>
      </c>
      <c r="C21" s="26" t="s">
        <v>2567</v>
      </c>
      <c r="D21" s="26" t="s">
        <v>1226</v>
      </c>
      <c r="E21" s="26"/>
      <c r="F21" s="35"/>
      <c r="G21" s="31">
        <f t="shared" si="0"/>
        <v>122</v>
      </c>
      <c r="H21" s="32">
        <v>14</v>
      </c>
      <c r="I21" s="142" t="str">
        <f t="shared" si="1"/>
        <v/>
      </c>
      <c r="J21" s="142" t="str">
        <f t="shared" si="2"/>
        <v/>
      </c>
      <c r="K21" s="114" t="s">
        <v>2568</v>
      </c>
      <c r="L21" s="114"/>
    </row>
    <row r="22" spans="1:12" s="36" customFormat="1" outlineLevel="1">
      <c r="A22" s="35">
        <f t="shared" si="3"/>
        <v>20.100000000000001</v>
      </c>
      <c r="B22" s="159">
        <v>2</v>
      </c>
      <c r="C22" s="35" t="s">
        <v>2569</v>
      </c>
      <c r="D22" s="35" t="s">
        <v>757</v>
      </c>
      <c r="E22" s="35"/>
      <c r="F22" s="35" t="s">
        <v>153</v>
      </c>
      <c r="G22" s="31">
        <v>122</v>
      </c>
      <c r="H22" s="32">
        <v>6</v>
      </c>
      <c r="I22" s="142" t="str">
        <f t="shared" si="1"/>
        <v/>
      </c>
      <c r="J22" s="285">
        <f>_xlfn.NUMBERVALUE(I22)</f>
        <v>0</v>
      </c>
      <c r="K22" s="114"/>
      <c r="L22" s="114"/>
    </row>
    <row r="23" spans="1:12" s="36" customFormat="1" ht="23.25" customHeight="1" outlineLevel="1">
      <c r="A23" s="35">
        <f t="shared" si="3"/>
        <v>20.200000000000003</v>
      </c>
      <c r="B23" s="159">
        <v>2</v>
      </c>
      <c r="C23" s="35" t="s">
        <v>2570</v>
      </c>
      <c r="D23" s="35" t="s">
        <v>1229</v>
      </c>
      <c r="E23" s="35"/>
      <c r="F23" s="35" t="s">
        <v>156</v>
      </c>
      <c r="G23" s="31">
        <v>128</v>
      </c>
      <c r="H23" s="32">
        <v>2</v>
      </c>
      <c r="I23" s="142" t="str">
        <f t="shared" si="1"/>
        <v/>
      </c>
      <c r="J23" s="142" t="str">
        <f t="shared" si="2"/>
        <v/>
      </c>
      <c r="K23" s="124" t="s">
        <v>1230</v>
      </c>
      <c r="L23" s="116"/>
    </row>
    <row r="24" spans="1:12" s="36" customFormat="1" outlineLevel="1">
      <c r="A24" s="35">
        <f t="shared" si="3"/>
        <v>20.300000000000004</v>
      </c>
      <c r="B24" s="159">
        <v>2</v>
      </c>
      <c r="C24" s="35" t="s">
        <v>2571</v>
      </c>
      <c r="D24" s="161" t="s">
        <v>1232</v>
      </c>
      <c r="E24" s="35"/>
      <c r="F24" s="35" t="s">
        <v>156</v>
      </c>
      <c r="G24" s="31">
        <v>130</v>
      </c>
      <c r="H24" s="32">
        <v>2</v>
      </c>
      <c r="I24" s="142" t="str">
        <f t="shared" si="1"/>
        <v/>
      </c>
      <c r="J24" s="142" t="str">
        <f t="shared" si="2"/>
        <v/>
      </c>
      <c r="K24" s="114"/>
      <c r="L24" s="114"/>
    </row>
    <row r="25" spans="1:12" s="36" customFormat="1" ht="67.5" outlineLevel="1">
      <c r="A25" s="35">
        <f t="shared" si="3"/>
        <v>20.400000000000006</v>
      </c>
      <c r="B25" s="159">
        <v>2</v>
      </c>
      <c r="C25" s="35" t="s">
        <v>2572</v>
      </c>
      <c r="D25" s="161" t="s">
        <v>1234</v>
      </c>
      <c r="E25" s="35"/>
      <c r="F25" s="35" t="s">
        <v>161</v>
      </c>
      <c r="G25" s="31">
        <v>132</v>
      </c>
      <c r="H25" s="32">
        <v>4</v>
      </c>
      <c r="I25" s="142" t="str">
        <f t="shared" si="1"/>
        <v/>
      </c>
      <c r="J25" s="142" t="str">
        <f t="shared" si="2"/>
        <v/>
      </c>
      <c r="K25" s="114" t="s">
        <v>2573</v>
      </c>
      <c r="L25" s="114"/>
    </row>
    <row r="26" spans="1:12" s="36" customFormat="1">
      <c r="A26" s="26">
        <f t="shared" si="3"/>
        <v>21</v>
      </c>
      <c r="B26" s="158">
        <v>1</v>
      </c>
      <c r="C26" s="26" t="s">
        <v>2574</v>
      </c>
      <c r="D26" s="26" t="s">
        <v>1330</v>
      </c>
      <c r="E26" s="26"/>
      <c r="F26" s="35" t="s">
        <v>282</v>
      </c>
      <c r="G26" s="31">
        <f>G21+H21</f>
        <v>136</v>
      </c>
      <c r="H26" s="32">
        <v>3</v>
      </c>
      <c r="I26" s="142" t="str">
        <f t="shared" si="1"/>
        <v/>
      </c>
      <c r="J26" s="142" t="str">
        <f t="shared" si="2"/>
        <v/>
      </c>
      <c r="K26" s="114" t="s">
        <v>2575</v>
      </c>
      <c r="L26" s="114"/>
    </row>
    <row r="27" spans="1:12" s="36" customFormat="1">
      <c r="A27" s="26">
        <f t="shared" si="3"/>
        <v>22</v>
      </c>
      <c r="B27" s="158">
        <v>1</v>
      </c>
      <c r="C27" s="26" t="s">
        <v>2576</v>
      </c>
      <c r="D27" s="26" t="s">
        <v>1261</v>
      </c>
      <c r="E27" s="26"/>
      <c r="F27" s="35" t="s">
        <v>176</v>
      </c>
      <c r="G27" s="31">
        <f t="shared" si="0"/>
        <v>139</v>
      </c>
      <c r="H27" s="32">
        <v>20</v>
      </c>
      <c r="I27" s="142" t="str">
        <f t="shared" si="1"/>
        <v/>
      </c>
      <c r="J27" s="142" t="str">
        <f t="shared" si="2"/>
        <v/>
      </c>
      <c r="K27" s="114"/>
      <c r="L27" s="114"/>
    </row>
    <row r="28" spans="1:12" s="36" customFormat="1">
      <c r="A28" s="26">
        <f t="shared" si="3"/>
        <v>23</v>
      </c>
      <c r="B28" s="158">
        <v>1</v>
      </c>
      <c r="C28" s="26" t="s">
        <v>2577</v>
      </c>
      <c r="D28" s="26" t="s">
        <v>1503</v>
      </c>
      <c r="E28" s="26"/>
      <c r="F28" s="35" t="s">
        <v>342</v>
      </c>
      <c r="G28" s="31">
        <f t="shared" si="0"/>
        <v>159</v>
      </c>
      <c r="H28" s="32">
        <v>8</v>
      </c>
      <c r="I28" s="142" t="str">
        <f t="shared" si="1"/>
        <v/>
      </c>
      <c r="J28" s="291" t="str">
        <f>IF(AND(I28&lt;&gt;"",I28&lt;&gt;"00000000"),DATE(LEFT(I28,4),MID(I28,5,2),RIGHT(I28,2)),"")</f>
        <v/>
      </c>
      <c r="K28" s="114" t="s">
        <v>2507</v>
      </c>
      <c r="L28" s="114"/>
    </row>
    <row r="29" spans="1:12" s="36" customFormat="1">
      <c r="A29" s="26">
        <f t="shared" si="3"/>
        <v>24</v>
      </c>
      <c r="B29" s="158">
        <v>1</v>
      </c>
      <c r="C29" s="26" t="s">
        <v>2578</v>
      </c>
      <c r="D29" s="26" t="s">
        <v>1506</v>
      </c>
      <c r="E29" s="26"/>
      <c r="F29" s="35" t="s">
        <v>342</v>
      </c>
      <c r="G29" s="31">
        <f t="shared" si="0"/>
        <v>167</v>
      </c>
      <c r="H29" s="32">
        <v>8</v>
      </c>
      <c r="I29" s="142" t="str">
        <f t="shared" si="1"/>
        <v/>
      </c>
      <c r="J29" s="291" t="str">
        <f>IF(AND(I29&lt;&gt;"",I29&lt;&gt;"00000000"),DATE(LEFT(I29,4),MID(I29,5,2),RIGHT(I29,2)),"")</f>
        <v/>
      </c>
      <c r="K29" s="114" t="s">
        <v>2509</v>
      </c>
      <c r="L29" s="114"/>
    </row>
    <row r="30" spans="1:12" s="36" customFormat="1" ht="22.5">
      <c r="A30" s="26">
        <f t="shared" si="3"/>
        <v>25</v>
      </c>
      <c r="B30" s="158">
        <v>1</v>
      </c>
      <c r="C30" s="26" t="s">
        <v>2579</v>
      </c>
      <c r="D30" s="26" t="s">
        <v>2369</v>
      </c>
      <c r="E30" s="26"/>
      <c r="F30" s="35"/>
      <c r="G30" s="31">
        <f t="shared" si="0"/>
        <v>175</v>
      </c>
      <c r="H30" s="32">
        <v>4</v>
      </c>
      <c r="I30" s="142" t="str">
        <f t="shared" si="1"/>
        <v/>
      </c>
      <c r="J30" s="142" t="str">
        <f t="shared" si="2"/>
        <v/>
      </c>
      <c r="K30" s="124" t="s">
        <v>2370</v>
      </c>
      <c r="L30" s="114" t="s">
        <v>2371</v>
      </c>
    </row>
    <row r="31" spans="1:12" s="36" customFormat="1" outlineLevel="1">
      <c r="A31" s="35">
        <f t="shared" si="3"/>
        <v>25.1</v>
      </c>
      <c r="B31" s="159">
        <v>2</v>
      </c>
      <c r="C31" s="35" t="s">
        <v>2580</v>
      </c>
      <c r="D31" s="35" t="s">
        <v>2373</v>
      </c>
      <c r="E31" s="35"/>
      <c r="F31" s="35" t="s">
        <v>156</v>
      </c>
      <c r="G31" s="31">
        <v>175</v>
      </c>
      <c r="H31" s="32">
        <v>2</v>
      </c>
      <c r="I31" s="142" t="str">
        <f t="shared" si="1"/>
        <v/>
      </c>
      <c r="J31" s="142" t="str">
        <f t="shared" si="2"/>
        <v/>
      </c>
      <c r="K31" s="114"/>
      <c r="L31" s="114"/>
    </row>
    <row r="32" spans="1:12" s="36" customFormat="1" outlineLevel="1">
      <c r="A32" s="35">
        <f t="shared" si="3"/>
        <v>25.200000000000003</v>
      </c>
      <c r="B32" s="159">
        <v>2</v>
      </c>
      <c r="C32" s="35" t="s">
        <v>2581</v>
      </c>
      <c r="D32" s="35" t="s">
        <v>2375</v>
      </c>
      <c r="E32" s="35"/>
      <c r="F32" s="35" t="s">
        <v>156</v>
      </c>
      <c r="G32" s="31">
        <v>177</v>
      </c>
      <c r="H32" s="32">
        <v>2</v>
      </c>
      <c r="I32" s="142" t="str">
        <f t="shared" si="1"/>
        <v/>
      </c>
      <c r="J32" s="142" t="str">
        <f t="shared" si="2"/>
        <v/>
      </c>
      <c r="K32" s="114"/>
      <c r="L32" s="114"/>
    </row>
    <row r="33" spans="1:12" s="36" customFormat="1">
      <c r="A33" s="26">
        <f t="shared" si="3"/>
        <v>26</v>
      </c>
      <c r="B33" s="158">
        <v>1</v>
      </c>
      <c r="C33" s="26" t="s">
        <v>2582</v>
      </c>
      <c r="D33" s="26" t="s">
        <v>2261</v>
      </c>
      <c r="E33" s="26"/>
      <c r="F33" s="35" t="s">
        <v>2262</v>
      </c>
      <c r="G33" s="31">
        <f>G30+H30</f>
        <v>179</v>
      </c>
      <c r="H33" s="32">
        <v>5</v>
      </c>
      <c r="I33" s="142" t="str">
        <f t="shared" si="1"/>
        <v/>
      </c>
      <c r="J33" s="283">
        <f>IF(J34="-",_xlfn.NUMBERVALUE(I33)/10*-1,_xlfn.NUMBERVALUE(I33)/10)</f>
        <v>0</v>
      </c>
      <c r="K33" s="114"/>
      <c r="L33" s="114"/>
    </row>
    <row r="34" spans="1:12" s="36" customFormat="1" ht="33.75">
      <c r="A34" s="26">
        <f t="shared" si="3"/>
        <v>27</v>
      </c>
      <c r="B34" s="158">
        <v>1</v>
      </c>
      <c r="C34" s="26" t="s">
        <v>2583</v>
      </c>
      <c r="D34" s="26" t="s">
        <v>2264</v>
      </c>
      <c r="E34" s="26" t="s">
        <v>208</v>
      </c>
      <c r="F34" s="35" t="s">
        <v>182</v>
      </c>
      <c r="G34" s="31">
        <f t="shared" si="0"/>
        <v>184</v>
      </c>
      <c r="H34" s="32">
        <v>1</v>
      </c>
      <c r="I34" s="142" t="str">
        <f t="shared" si="1"/>
        <v/>
      </c>
      <c r="J34" s="142" t="str">
        <f t="shared" si="2"/>
        <v/>
      </c>
      <c r="K34" s="114"/>
      <c r="L34" s="114"/>
    </row>
    <row r="35" spans="1:12" s="36" customFormat="1">
      <c r="A35" s="26">
        <f t="shared" si="3"/>
        <v>28</v>
      </c>
      <c r="B35" s="158">
        <v>1</v>
      </c>
      <c r="C35" s="26" t="s">
        <v>2584</v>
      </c>
      <c r="D35" s="26" t="s">
        <v>2266</v>
      </c>
      <c r="E35" s="26"/>
      <c r="F35" s="35" t="s">
        <v>2262</v>
      </c>
      <c r="G35" s="31">
        <f t="shared" si="0"/>
        <v>185</v>
      </c>
      <c r="H35" s="32">
        <v>5</v>
      </c>
      <c r="I35" s="142" t="str">
        <f t="shared" si="1"/>
        <v/>
      </c>
      <c r="J35" s="283">
        <f>IF(J36="-",_xlfn.NUMBERVALUE(I35)/10*-1,_xlfn.NUMBERVALUE(I35)/10)</f>
        <v>0</v>
      </c>
      <c r="K35" s="114"/>
      <c r="L35" s="114"/>
    </row>
    <row r="36" spans="1:12" s="36" customFormat="1" ht="33.75">
      <c r="A36" s="26">
        <f t="shared" si="3"/>
        <v>29</v>
      </c>
      <c r="B36" s="158">
        <v>1</v>
      </c>
      <c r="C36" s="26" t="s">
        <v>2585</v>
      </c>
      <c r="D36" s="26" t="s">
        <v>2268</v>
      </c>
      <c r="E36" s="26" t="s">
        <v>208</v>
      </c>
      <c r="F36" s="35" t="s">
        <v>182</v>
      </c>
      <c r="G36" s="31">
        <f t="shared" si="0"/>
        <v>190</v>
      </c>
      <c r="H36" s="32">
        <v>1</v>
      </c>
      <c r="I36" s="142" t="str">
        <f t="shared" si="1"/>
        <v/>
      </c>
      <c r="J36" s="142" t="str">
        <f t="shared" si="2"/>
        <v/>
      </c>
      <c r="K36" s="114"/>
      <c r="L36" s="114"/>
    </row>
    <row r="37" spans="1:12" s="36" customFormat="1">
      <c r="A37" s="26">
        <f t="shared" si="3"/>
        <v>30</v>
      </c>
      <c r="B37" s="158">
        <v>1</v>
      </c>
      <c r="C37" s="26" t="s">
        <v>2586</v>
      </c>
      <c r="D37" s="26" t="s">
        <v>2399</v>
      </c>
      <c r="E37" s="26"/>
      <c r="F37" s="35" t="s">
        <v>2262</v>
      </c>
      <c r="G37" s="31">
        <f t="shared" si="0"/>
        <v>191</v>
      </c>
      <c r="H37" s="32">
        <v>5</v>
      </c>
      <c r="I37" s="142" t="str">
        <f t="shared" si="1"/>
        <v/>
      </c>
      <c r="J37" s="283">
        <f>IF(J38="-",_xlfn.NUMBERVALUE(I37)/10*-1,_xlfn.NUMBERVALUE(I37)/10)</f>
        <v>0</v>
      </c>
      <c r="K37" s="114"/>
      <c r="L37" s="114"/>
    </row>
    <row r="38" spans="1:12" s="36" customFormat="1" ht="33.75">
      <c r="A38" s="26">
        <f t="shared" si="3"/>
        <v>31</v>
      </c>
      <c r="B38" s="158">
        <v>1</v>
      </c>
      <c r="C38" s="26" t="s">
        <v>2587</v>
      </c>
      <c r="D38" s="26" t="s">
        <v>2401</v>
      </c>
      <c r="E38" s="26" t="s">
        <v>208</v>
      </c>
      <c r="F38" s="35" t="s">
        <v>182</v>
      </c>
      <c r="G38" s="31">
        <f t="shared" si="0"/>
        <v>196</v>
      </c>
      <c r="H38" s="32">
        <v>1</v>
      </c>
      <c r="I38" s="142" t="str">
        <f t="shared" si="1"/>
        <v/>
      </c>
      <c r="J38" s="142" t="str">
        <f t="shared" si="2"/>
        <v/>
      </c>
      <c r="K38" s="114"/>
      <c r="L38" s="114"/>
    </row>
    <row r="39" spans="1:12" s="36" customFormat="1">
      <c r="A39" s="26">
        <f t="shared" si="3"/>
        <v>32</v>
      </c>
      <c r="B39" s="158">
        <v>1</v>
      </c>
      <c r="C39" s="26" t="s">
        <v>2588</v>
      </c>
      <c r="D39" s="26" t="s">
        <v>2295</v>
      </c>
      <c r="E39" s="26"/>
      <c r="F39" s="35" t="s">
        <v>2262</v>
      </c>
      <c r="G39" s="31">
        <f t="shared" si="0"/>
        <v>197</v>
      </c>
      <c r="H39" s="32">
        <v>5</v>
      </c>
      <c r="I39" s="142" t="str">
        <f t="shared" si="1"/>
        <v/>
      </c>
      <c r="J39" s="283">
        <f>IF(J40="-",_xlfn.NUMBERVALUE(I39)/10*-1,_xlfn.NUMBERVALUE(I39)/10)</f>
        <v>0</v>
      </c>
      <c r="K39" s="114"/>
      <c r="L39" s="114"/>
    </row>
    <row r="40" spans="1:12" s="36" customFormat="1" ht="33.75">
      <c r="A40" s="26">
        <f t="shared" si="3"/>
        <v>33</v>
      </c>
      <c r="B40" s="158">
        <v>1</v>
      </c>
      <c r="C40" s="26" t="s">
        <v>2589</v>
      </c>
      <c r="D40" s="26" t="s">
        <v>2297</v>
      </c>
      <c r="E40" s="26" t="s">
        <v>208</v>
      </c>
      <c r="F40" s="35" t="s">
        <v>182</v>
      </c>
      <c r="G40" s="31">
        <f t="shared" si="0"/>
        <v>202</v>
      </c>
      <c r="H40" s="32">
        <v>1</v>
      </c>
      <c r="I40" s="142" t="str">
        <f t="shared" si="1"/>
        <v/>
      </c>
      <c r="J40" s="142" t="str">
        <f t="shared" si="2"/>
        <v/>
      </c>
      <c r="K40" s="114"/>
      <c r="L40" s="114"/>
    </row>
    <row r="41" spans="1:12" s="36" customFormat="1" ht="22.5">
      <c r="A41" s="26">
        <f t="shared" si="3"/>
        <v>34</v>
      </c>
      <c r="B41" s="158">
        <v>1</v>
      </c>
      <c r="C41" s="26" t="s">
        <v>2590</v>
      </c>
      <c r="D41" s="26" t="s">
        <v>317</v>
      </c>
      <c r="E41" s="26"/>
      <c r="F41" s="35" t="s">
        <v>254</v>
      </c>
      <c r="G41" s="31">
        <f t="shared" si="0"/>
        <v>203</v>
      </c>
      <c r="H41" s="32">
        <v>6</v>
      </c>
      <c r="I41" s="142" t="str">
        <f t="shared" si="1"/>
        <v/>
      </c>
      <c r="J41" s="142" t="str">
        <f t="shared" si="2"/>
        <v/>
      </c>
      <c r="K41" s="124" t="s">
        <v>2591</v>
      </c>
      <c r="L41" s="124"/>
    </row>
    <row r="42" spans="1:12" s="36" customFormat="1" outlineLevel="1">
      <c r="A42" s="35">
        <f t="shared" si="3"/>
        <v>34.1</v>
      </c>
      <c r="B42" s="159">
        <v>2</v>
      </c>
      <c r="C42" s="35" t="s">
        <v>2592</v>
      </c>
      <c r="D42" s="35" t="s">
        <v>320</v>
      </c>
      <c r="E42" s="35"/>
      <c r="F42" s="35" t="s">
        <v>182</v>
      </c>
      <c r="G42" s="31">
        <v>203</v>
      </c>
      <c r="H42" s="32">
        <v>1</v>
      </c>
      <c r="I42" s="142" t="str">
        <f t="shared" si="1"/>
        <v/>
      </c>
      <c r="J42" s="142" t="str">
        <f t="shared" si="2"/>
        <v/>
      </c>
      <c r="K42" s="114"/>
      <c r="L42" s="114"/>
    </row>
    <row r="43" spans="1:12" s="36" customFormat="1" outlineLevel="1">
      <c r="A43" s="35">
        <f t="shared" si="3"/>
        <v>34.200000000000003</v>
      </c>
      <c r="B43" s="159">
        <v>2</v>
      </c>
      <c r="C43" s="35" t="s">
        <v>2593</v>
      </c>
      <c r="D43" s="35" t="s">
        <v>322</v>
      </c>
      <c r="E43" s="35"/>
      <c r="F43" s="35" t="s">
        <v>323</v>
      </c>
      <c r="G43" s="31">
        <v>204</v>
      </c>
      <c r="H43" s="32">
        <v>5</v>
      </c>
      <c r="I43" s="142" t="str">
        <f t="shared" si="1"/>
        <v/>
      </c>
      <c r="J43" s="142" t="str">
        <f t="shared" si="2"/>
        <v/>
      </c>
      <c r="K43" s="114"/>
      <c r="L43" s="114"/>
    </row>
    <row r="44" spans="1:12" s="36" customFormat="1">
      <c r="A44" s="26">
        <f>IF(B44=1,TRUNC(A43)+1,A43+0.1)</f>
        <v>35</v>
      </c>
      <c r="B44" s="158">
        <v>1</v>
      </c>
      <c r="C44" s="26" t="s">
        <v>2594</v>
      </c>
      <c r="D44" s="26" t="s">
        <v>2595</v>
      </c>
      <c r="E44" s="26"/>
      <c r="F44" s="35" t="s">
        <v>215</v>
      </c>
      <c r="G44" s="31">
        <f>G41+H41</f>
        <v>209</v>
      </c>
      <c r="H44" s="32">
        <v>9</v>
      </c>
      <c r="I44" s="142" t="str">
        <f t="shared" si="1"/>
        <v/>
      </c>
      <c r="J44" s="283">
        <f>IF(J45="-",_xlfn.NUMBERVALUE(I44)/100000*-1,_xlfn.NUMBERVALUE(I44)/100000)</f>
        <v>0</v>
      </c>
      <c r="K44" s="114"/>
      <c r="L44" s="114"/>
    </row>
    <row r="45" spans="1:12" s="36" customFormat="1" ht="33.75">
      <c r="A45" s="26">
        <f t="shared" si="3"/>
        <v>36</v>
      </c>
      <c r="B45" s="158">
        <v>1</v>
      </c>
      <c r="C45" s="26" t="s">
        <v>2596</v>
      </c>
      <c r="D45" s="26" t="s">
        <v>2597</v>
      </c>
      <c r="E45" s="26" t="s">
        <v>208</v>
      </c>
      <c r="F45" s="35" t="s">
        <v>182</v>
      </c>
      <c r="G45" s="31">
        <f t="shared" si="0"/>
        <v>218</v>
      </c>
      <c r="H45" s="32">
        <v>1</v>
      </c>
      <c r="I45" s="142" t="str">
        <f t="shared" si="1"/>
        <v/>
      </c>
      <c r="J45" s="142" t="str">
        <f t="shared" si="2"/>
        <v/>
      </c>
      <c r="K45" s="114"/>
      <c r="L45" s="114"/>
    </row>
    <row r="46" spans="1:12" s="36" customFormat="1" ht="67.5">
      <c r="A46" s="26">
        <f t="shared" si="3"/>
        <v>37</v>
      </c>
      <c r="B46" s="158">
        <v>1</v>
      </c>
      <c r="C46" s="26" t="s">
        <v>2598</v>
      </c>
      <c r="D46" s="26" t="s">
        <v>2599</v>
      </c>
      <c r="E46" s="26" t="s">
        <v>720</v>
      </c>
      <c r="F46" s="35" t="s">
        <v>182</v>
      </c>
      <c r="G46" s="31">
        <f t="shared" si="0"/>
        <v>219</v>
      </c>
      <c r="H46" s="32">
        <v>1</v>
      </c>
      <c r="I46" s="142" t="str">
        <f t="shared" si="1"/>
        <v/>
      </c>
      <c r="J46" s="142" t="str">
        <f t="shared" si="2"/>
        <v/>
      </c>
      <c r="K46" s="114"/>
      <c r="L46" s="114"/>
    </row>
    <row r="47" spans="1:12" s="36" customFormat="1" ht="78.75">
      <c r="A47" s="26">
        <f t="shared" si="3"/>
        <v>38</v>
      </c>
      <c r="B47" s="158">
        <v>1</v>
      </c>
      <c r="C47" s="26" t="s">
        <v>2600</v>
      </c>
      <c r="D47" s="26" t="s">
        <v>5119</v>
      </c>
      <c r="E47" s="26" t="s">
        <v>5116</v>
      </c>
      <c r="F47" s="35" t="s">
        <v>182</v>
      </c>
      <c r="G47" s="31">
        <f t="shared" si="0"/>
        <v>220</v>
      </c>
      <c r="H47" s="32">
        <v>1</v>
      </c>
      <c r="I47" s="142" t="str">
        <f t="shared" si="1"/>
        <v/>
      </c>
      <c r="J47" s="142" t="str">
        <f t="shared" si="2"/>
        <v/>
      </c>
      <c r="K47" s="124" t="s">
        <v>5117</v>
      </c>
      <c r="L47" s="114"/>
    </row>
    <row r="48" spans="1:12" s="36" customFormat="1" ht="22.5" hidden="1">
      <c r="A48" s="40">
        <f t="shared" si="3"/>
        <v>39</v>
      </c>
      <c r="B48" s="163">
        <v>1</v>
      </c>
      <c r="C48" s="40" t="s">
        <v>2601</v>
      </c>
      <c r="D48" s="40" t="s">
        <v>2445</v>
      </c>
      <c r="E48" s="40"/>
      <c r="F48" s="40" t="s">
        <v>215</v>
      </c>
      <c r="G48" s="43">
        <f t="shared" si="0"/>
        <v>221</v>
      </c>
      <c r="H48" s="44">
        <v>9</v>
      </c>
      <c r="I48" s="143" t="str">
        <f t="shared" si="1"/>
        <v/>
      </c>
      <c r="J48" s="284">
        <f>IF(J49="-",_xlfn.NUMBERVALUE(I48)/100000*-1,_xlfn.NUMBERVALUE(I48)/100000)</f>
        <v>0</v>
      </c>
      <c r="K48" s="113"/>
      <c r="L48" s="113" t="s">
        <v>10</v>
      </c>
    </row>
    <row r="49" spans="1:21" s="36" customFormat="1" ht="33.75" hidden="1">
      <c r="A49" s="40">
        <f t="shared" si="3"/>
        <v>40</v>
      </c>
      <c r="B49" s="163">
        <v>1</v>
      </c>
      <c r="C49" s="40" t="s">
        <v>2602</v>
      </c>
      <c r="D49" s="40" t="s">
        <v>2447</v>
      </c>
      <c r="E49" s="40" t="s">
        <v>208</v>
      </c>
      <c r="F49" s="40" t="s">
        <v>182</v>
      </c>
      <c r="G49" s="43">
        <f t="shared" si="0"/>
        <v>230</v>
      </c>
      <c r="H49" s="44">
        <v>1</v>
      </c>
      <c r="I49" s="143" t="str">
        <f t="shared" si="1"/>
        <v/>
      </c>
      <c r="J49" s="143" t="str">
        <f t="shared" si="2"/>
        <v/>
      </c>
      <c r="K49" s="113"/>
      <c r="L49" s="113" t="s">
        <v>10</v>
      </c>
    </row>
    <row r="50" spans="1:21" s="36" customFormat="1" ht="45" hidden="1">
      <c r="A50" s="40">
        <f t="shared" si="3"/>
        <v>41</v>
      </c>
      <c r="B50" s="163">
        <v>1</v>
      </c>
      <c r="C50" s="40" t="s">
        <v>2603</v>
      </c>
      <c r="D50" s="40" t="s">
        <v>2449</v>
      </c>
      <c r="E50" s="40" t="s">
        <v>2450</v>
      </c>
      <c r="F50" s="40" t="s">
        <v>182</v>
      </c>
      <c r="G50" s="43">
        <f t="shared" si="0"/>
        <v>231</v>
      </c>
      <c r="H50" s="44">
        <v>1</v>
      </c>
      <c r="I50" s="143" t="str">
        <f t="shared" si="1"/>
        <v/>
      </c>
      <c r="J50" s="143" t="str">
        <f t="shared" si="2"/>
        <v/>
      </c>
      <c r="K50" s="113"/>
      <c r="L50" s="113" t="s">
        <v>10</v>
      </c>
    </row>
    <row r="51" spans="1:21" s="36" customFormat="1" ht="45" hidden="1">
      <c r="A51" s="40">
        <f t="shared" si="3"/>
        <v>42</v>
      </c>
      <c r="B51" s="163">
        <v>1</v>
      </c>
      <c r="C51" s="40" t="s">
        <v>2604</v>
      </c>
      <c r="D51" s="40" t="s">
        <v>1280</v>
      </c>
      <c r="E51" s="40" t="s">
        <v>181</v>
      </c>
      <c r="F51" s="40" t="s">
        <v>182</v>
      </c>
      <c r="G51" s="43">
        <f t="shared" si="0"/>
        <v>232</v>
      </c>
      <c r="H51" s="44">
        <v>1</v>
      </c>
      <c r="I51" s="143" t="str">
        <f t="shared" si="1"/>
        <v/>
      </c>
      <c r="J51" s="143" t="str">
        <f t="shared" si="2"/>
        <v/>
      </c>
      <c r="K51" s="113"/>
      <c r="L51" s="113" t="s">
        <v>10</v>
      </c>
    </row>
    <row r="52" spans="1:21" s="36" customFormat="1" ht="22.5">
      <c r="A52" s="26">
        <f t="shared" si="3"/>
        <v>43</v>
      </c>
      <c r="B52" s="158">
        <v>1</v>
      </c>
      <c r="C52" s="26" t="s">
        <v>2605</v>
      </c>
      <c r="D52" s="26" t="s">
        <v>2417</v>
      </c>
      <c r="E52" s="26"/>
      <c r="F52" s="35" t="s">
        <v>204</v>
      </c>
      <c r="G52" s="31">
        <f t="shared" si="0"/>
        <v>233</v>
      </c>
      <c r="H52" s="32">
        <v>17</v>
      </c>
      <c r="I52" s="142" t="str">
        <f t="shared" si="1"/>
        <v/>
      </c>
      <c r="J52" s="283">
        <f>IF(J53="-",_xlfn.NUMBERVALUE(I52)/100*-1,_xlfn.NUMBERVALUE(I52)/100)</f>
        <v>0</v>
      </c>
      <c r="K52" s="114" t="s">
        <v>2606</v>
      </c>
      <c r="L52" s="114"/>
    </row>
    <row r="53" spans="1:21" s="36" customFormat="1" ht="33.75">
      <c r="A53" s="26">
        <f t="shared" si="3"/>
        <v>44</v>
      </c>
      <c r="B53" s="158">
        <v>1</v>
      </c>
      <c r="C53" s="26" t="s">
        <v>2607</v>
      </c>
      <c r="D53" s="26" t="s">
        <v>2454</v>
      </c>
      <c r="E53" s="26" t="s">
        <v>208</v>
      </c>
      <c r="F53" s="35" t="s">
        <v>182</v>
      </c>
      <c r="G53" s="31">
        <f t="shared" si="0"/>
        <v>250</v>
      </c>
      <c r="H53" s="32">
        <v>1</v>
      </c>
      <c r="I53" s="142" t="str">
        <f t="shared" si="1"/>
        <v/>
      </c>
      <c r="J53" s="142" t="str">
        <f t="shared" si="2"/>
        <v/>
      </c>
      <c r="K53" s="114" t="s">
        <v>2608</v>
      </c>
      <c r="L53" s="114"/>
    </row>
    <row r="54" spans="1:21" s="36" customFormat="1" ht="23.25" customHeight="1">
      <c r="A54" s="26">
        <f t="shared" si="3"/>
        <v>45</v>
      </c>
      <c r="B54" s="158">
        <v>1</v>
      </c>
      <c r="C54" s="26" t="s">
        <v>2609</v>
      </c>
      <c r="D54" s="26" t="s">
        <v>2469</v>
      </c>
      <c r="E54" s="26"/>
      <c r="F54" s="35" t="s">
        <v>307</v>
      </c>
      <c r="G54" s="31">
        <v>251</v>
      </c>
      <c r="H54" s="32">
        <v>12</v>
      </c>
      <c r="I54" s="142" t="str">
        <f t="shared" si="1"/>
        <v/>
      </c>
      <c r="J54" s="142" t="str">
        <f t="shared" si="2"/>
        <v/>
      </c>
      <c r="K54" s="114" t="s">
        <v>2610</v>
      </c>
      <c r="L54" s="114"/>
    </row>
    <row r="55" spans="1:21" s="36" customFormat="1" ht="13.5" customHeight="1" outlineLevel="1">
      <c r="A55" s="35">
        <f t="shared" si="3"/>
        <v>45.1</v>
      </c>
      <c r="B55" s="159">
        <v>2</v>
      </c>
      <c r="C55" s="35" t="s">
        <v>2611</v>
      </c>
      <c r="D55" s="35" t="s">
        <v>310</v>
      </c>
      <c r="E55" s="35"/>
      <c r="F55" s="35" t="s">
        <v>156</v>
      </c>
      <c r="G55" s="31">
        <v>251</v>
      </c>
      <c r="H55" s="32">
        <v>2</v>
      </c>
      <c r="I55" s="142" t="str">
        <f t="shared" si="1"/>
        <v/>
      </c>
      <c r="J55" s="142" t="str">
        <f t="shared" si="2"/>
        <v/>
      </c>
      <c r="K55" s="114"/>
      <c r="L55" s="114"/>
    </row>
    <row r="56" spans="1:21" s="36" customFormat="1" ht="13.5" customHeight="1" outlineLevel="1">
      <c r="A56" s="35">
        <f t="shared" si="3"/>
        <v>45.2</v>
      </c>
      <c r="B56" s="159">
        <v>2</v>
      </c>
      <c r="C56" s="35" t="s">
        <v>2612</v>
      </c>
      <c r="D56" s="35" t="s">
        <v>312</v>
      </c>
      <c r="E56" s="35"/>
      <c r="F56" s="35" t="s">
        <v>313</v>
      </c>
      <c r="G56" s="31">
        <v>253</v>
      </c>
      <c r="H56" s="32">
        <v>9</v>
      </c>
      <c r="I56" s="142" t="str">
        <f t="shared" si="1"/>
        <v/>
      </c>
      <c r="J56" s="142" t="str">
        <f t="shared" si="2"/>
        <v/>
      </c>
      <c r="K56" s="114"/>
      <c r="L56" s="114"/>
    </row>
    <row r="57" spans="1:21" s="36" customFormat="1" ht="13.5" customHeight="1" outlineLevel="1">
      <c r="A57" s="35">
        <f t="shared" si="3"/>
        <v>45.300000000000004</v>
      </c>
      <c r="B57" s="159">
        <v>2</v>
      </c>
      <c r="C57" s="35" t="s">
        <v>2613</v>
      </c>
      <c r="D57" s="35" t="s">
        <v>315</v>
      </c>
      <c r="E57" s="35"/>
      <c r="F57" s="35" t="s">
        <v>182</v>
      </c>
      <c r="G57" s="31">
        <v>262</v>
      </c>
      <c r="H57" s="32">
        <v>1</v>
      </c>
      <c r="I57" s="142" t="str">
        <f t="shared" si="1"/>
        <v/>
      </c>
      <c r="J57" s="142" t="str">
        <f t="shared" si="2"/>
        <v/>
      </c>
      <c r="K57" s="114"/>
      <c r="L57" s="114"/>
    </row>
    <row r="58" spans="1:21" s="36" customFormat="1">
      <c r="A58" s="26">
        <f t="shared" si="3"/>
        <v>46</v>
      </c>
      <c r="B58" s="158">
        <v>1</v>
      </c>
      <c r="C58" s="26" t="s">
        <v>2614</v>
      </c>
      <c r="D58" s="26" t="s">
        <v>2543</v>
      </c>
      <c r="E58" s="26"/>
      <c r="F58" s="35" t="s">
        <v>254</v>
      </c>
      <c r="G58" s="31">
        <v>263</v>
      </c>
      <c r="H58" s="32">
        <v>6</v>
      </c>
      <c r="I58" s="142" t="str">
        <f t="shared" si="1"/>
        <v/>
      </c>
      <c r="J58" s="142" t="str">
        <f t="shared" si="2"/>
        <v/>
      </c>
      <c r="K58" s="114"/>
      <c r="L58" s="114"/>
    </row>
    <row r="59" spans="1:21" s="36" customFormat="1">
      <c r="A59" s="26">
        <f t="shared" ref="A59" si="4">IF(B59=1,TRUNC(A58)+1,A58+0.1)</f>
        <v>47</v>
      </c>
      <c r="B59" s="158">
        <v>1</v>
      </c>
      <c r="C59" s="26" t="s">
        <v>5240</v>
      </c>
      <c r="D59" s="26" t="s">
        <v>5215</v>
      </c>
      <c r="E59" s="26"/>
      <c r="F59" s="35" t="s">
        <v>1315</v>
      </c>
      <c r="G59" s="31">
        <v>269</v>
      </c>
      <c r="H59" s="32">
        <v>50</v>
      </c>
      <c r="I59" s="142" t="str">
        <f t="shared" ref="I59:I60" si="5">MID($I$1,G59,H59)</f>
        <v/>
      </c>
      <c r="J59" s="142" t="str">
        <f t="shared" si="2"/>
        <v/>
      </c>
      <c r="K59" s="114" t="s">
        <v>5238</v>
      </c>
      <c r="L59" s="114"/>
    </row>
    <row r="60" spans="1:21" s="156" customFormat="1" ht="22.5">
      <c r="A60" s="26">
        <f>IF(B60=1,TRUNC(A59)+1,A59+0.1)</f>
        <v>48</v>
      </c>
      <c r="B60" s="27">
        <v>1</v>
      </c>
      <c r="C60" s="26" t="s">
        <v>5609</v>
      </c>
      <c r="D60" s="26" t="s">
        <v>5606</v>
      </c>
      <c r="E60" s="26" t="s">
        <v>5605</v>
      </c>
      <c r="F60" s="35" t="s">
        <v>182</v>
      </c>
      <c r="G60" s="31">
        <v>319</v>
      </c>
      <c r="H60" s="32">
        <v>1</v>
      </c>
      <c r="I60" s="150" t="str">
        <f t="shared" si="5"/>
        <v/>
      </c>
      <c r="J60" s="150" t="str">
        <f t="shared" si="2"/>
        <v/>
      </c>
      <c r="K60" s="114"/>
      <c r="L60" s="114" t="s">
        <v>5611</v>
      </c>
      <c r="M60" s="110"/>
      <c r="N60" s="110"/>
      <c r="O60" s="110"/>
      <c r="P60" s="110"/>
    </row>
    <row r="61" spans="1:21" s="36" customFormat="1" ht="22.5">
      <c r="A61" s="26">
        <f>IF(B61=1,TRUNC(A60)+1,A60+0.1)</f>
        <v>49</v>
      </c>
      <c r="B61" s="158">
        <v>1</v>
      </c>
      <c r="C61" s="26" t="s">
        <v>2615</v>
      </c>
      <c r="D61" s="26" t="s">
        <v>749</v>
      </c>
      <c r="E61" s="26" t="s">
        <v>750</v>
      </c>
      <c r="F61" s="35" t="s">
        <v>182</v>
      </c>
      <c r="G61" s="31">
        <v>320</v>
      </c>
      <c r="H61" s="32">
        <v>1</v>
      </c>
      <c r="I61" s="142" t="str">
        <f t="shared" si="1"/>
        <v/>
      </c>
      <c r="J61" s="142" t="str">
        <f t="shared" si="2"/>
        <v/>
      </c>
      <c r="K61" s="114"/>
      <c r="L61" s="114"/>
    </row>
    <row r="62" spans="1:21" s="73" customFormat="1" ht="12.75" customHeight="1">
      <c r="A62" s="219"/>
      <c r="B62" s="220"/>
      <c r="C62" s="221" t="s">
        <v>5687</v>
      </c>
      <c r="D62" s="222"/>
      <c r="E62" s="222"/>
      <c r="F62" s="222"/>
      <c r="G62" s="222"/>
      <c r="H62" s="223"/>
      <c r="I62" s="317"/>
      <c r="J62" s="317"/>
      <c r="K62" s="224"/>
      <c r="L62" s="224"/>
      <c r="M62" s="107"/>
      <c r="N62" s="108"/>
      <c r="O62" s="108"/>
      <c r="P62" s="108"/>
      <c r="Q62" s="108"/>
      <c r="R62" s="108"/>
      <c r="S62" s="108"/>
      <c r="T62" s="108"/>
      <c r="U62" s="108"/>
    </row>
    <row r="63" spans="1:21" s="36" customFormat="1" ht="22.5" outlineLevel="1">
      <c r="A63" s="26">
        <f>IF(B63=1,TRUNC(A61)+1,A61+0.1)</f>
        <v>50</v>
      </c>
      <c r="B63" s="27">
        <v>1</v>
      </c>
      <c r="C63" s="26" t="s">
        <v>5688</v>
      </c>
      <c r="D63" s="26" t="s">
        <v>1995</v>
      </c>
      <c r="E63" s="26"/>
      <c r="F63" s="35" t="s">
        <v>307</v>
      </c>
      <c r="G63" s="31">
        <f>G61+H61</f>
        <v>321</v>
      </c>
      <c r="H63" s="32">
        <v>12</v>
      </c>
      <c r="I63" s="316" t="str">
        <f t="shared" ref="I63:I65" si="6">MID($I$1,G63,H63)</f>
        <v/>
      </c>
      <c r="J63" s="315">
        <f>_xlfn.NUMBERVALUE(I63)</f>
        <v>0</v>
      </c>
      <c r="K63" s="114" t="s">
        <v>5684</v>
      </c>
      <c r="L63" s="114"/>
    </row>
    <row r="64" spans="1:21" s="36" customFormat="1" outlineLevel="1">
      <c r="A64" s="26">
        <f t="shared" ref="A64:A65" si="7">IF(B64=1,TRUNC(A63)+1,A63+0.1)</f>
        <v>51</v>
      </c>
      <c r="B64" s="27">
        <v>1</v>
      </c>
      <c r="C64" s="26" t="s">
        <v>5689</v>
      </c>
      <c r="D64" s="26" t="s">
        <v>1884</v>
      </c>
      <c r="E64" s="26"/>
      <c r="F64" s="35" t="s">
        <v>342</v>
      </c>
      <c r="G64" s="31">
        <f>G63+H63</f>
        <v>333</v>
      </c>
      <c r="H64" s="32">
        <v>8</v>
      </c>
      <c r="I64" s="142" t="str">
        <f t="shared" si="6"/>
        <v/>
      </c>
      <c r="J64" s="318" t="str">
        <f>IF(AND(I64&lt;&gt;"",I64&lt;&gt;"00000000"),DATE(LEFT(I64,4),MID(I64,5,2),RIGHT(I64,2)),"")</f>
        <v/>
      </c>
      <c r="K64" s="114" t="s">
        <v>1885</v>
      </c>
      <c r="L64" s="114"/>
    </row>
    <row r="65" spans="1:12" s="36" customFormat="1" ht="13.5" outlineLevel="1" thickBot="1">
      <c r="A65" s="26">
        <f t="shared" si="7"/>
        <v>52</v>
      </c>
      <c r="B65" s="27">
        <v>1</v>
      </c>
      <c r="C65" s="26" t="s">
        <v>5690</v>
      </c>
      <c r="D65" s="26" t="s">
        <v>1888</v>
      </c>
      <c r="E65" s="26"/>
      <c r="F65" s="35" t="s">
        <v>282</v>
      </c>
      <c r="G65" s="31">
        <f>G64+H64</f>
        <v>341</v>
      </c>
      <c r="H65" s="32">
        <v>3</v>
      </c>
      <c r="I65" s="144" t="str">
        <f t="shared" si="6"/>
        <v/>
      </c>
      <c r="J65" s="144" t="str">
        <f t="shared" ref="J65" si="8">I65</f>
        <v/>
      </c>
      <c r="K65" s="114" t="s">
        <v>1889</v>
      </c>
      <c r="L65" s="114"/>
    </row>
    <row r="66" spans="1:12" ht="13.5" thickTop="1"/>
  </sheetData>
  <autoFilter ref="A1:L65" xr:uid="{00000000-0009-0000-0000-00000F000000}">
    <filterColumn colId="11">
      <filters blank="1">
        <filter val="A certain number of currencies are deposited globally outside if Pictet."/>
        <filter val="Use L1xx-GRINFIN classification instead."/>
      </filters>
    </filterColumn>
  </autoFilter>
  <conditionalFormatting sqref="A23:J23 A30:J30 A47:J47 B61:L61 L31:L58 A24:L29 A2:K22 A48:K58 A31:K46 A66:L205">
    <cfRule type="expression" dxfId="455" priority="25">
      <formula>$K2&lt;&gt;""</formula>
    </cfRule>
  </conditionalFormatting>
  <conditionalFormatting sqref="K23">
    <cfRule type="expression" dxfId="454" priority="24">
      <formula>$K23&lt;&gt;""</formula>
    </cfRule>
  </conditionalFormatting>
  <conditionalFormatting sqref="L2:L22">
    <cfRule type="expression" dxfId="453" priority="23">
      <formula>$K2&lt;&gt;""</formula>
    </cfRule>
  </conditionalFormatting>
  <conditionalFormatting sqref="L23">
    <cfRule type="expression" dxfId="452" priority="22">
      <formula>$K23&lt;&gt;""</formula>
    </cfRule>
  </conditionalFormatting>
  <conditionalFormatting sqref="K30">
    <cfRule type="expression" dxfId="451" priority="21">
      <formula>$K30&lt;&gt;""</formula>
    </cfRule>
  </conditionalFormatting>
  <conditionalFormatting sqref="L30">
    <cfRule type="expression" dxfId="450" priority="20">
      <formula>$K30&lt;&gt;""</formula>
    </cfRule>
  </conditionalFormatting>
  <conditionalFormatting sqref="K47">
    <cfRule type="expression" dxfId="449" priority="19">
      <formula>$K47&lt;&gt;""</formula>
    </cfRule>
  </conditionalFormatting>
  <conditionalFormatting sqref="A59:K59">
    <cfRule type="expression" dxfId="448" priority="18">
      <formula>$K59&lt;&gt;""</formula>
    </cfRule>
  </conditionalFormatting>
  <conditionalFormatting sqref="L59">
    <cfRule type="expression" dxfId="447" priority="17">
      <formula>$K59&lt;&gt;""</formula>
    </cfRule>
  </conditionalFormatting>
  <conditionalFormatting sqref="A60:A61">
    <cfRule type="expression" dxfId="446" priority="163">
      <formula>"j2-j64&lt;&gt;"""""</formula>
    </cfRule>
  </conditionalFormatting>
  <conditionalFormatting sqref="L60">
    <cfRule type="expression" dxfId="445" priority="11">
      <formula>$K60&lt;&gt;""</formula>
    </cfRule>
  </conditionalFormatting>
  <conditionalFormatting sqref="A62:L62">
    <cfRule type="expression" dxfId="444" priority="9">
      <formula>$K62&lt;&gt;""</formula>
    </cfRule>
    <cfRule type="expression" dxfId="443" priority="10">
      <formula>"j2-j64&lt;&gt;"""""</formula>
    </cfRule>
  </conditionalFormatting>
  <conditionalFormatting sqref="B63:K63">
    <cfRule type="expression" dxfId="442" priority="8">
      <formula>$K63&lt;&gt;""</formula>
    </cfRule>
  </conditionalFormatting>
  <conditionalFormatting sqref="L63">
    <cfRule type="expression" dxfId="441" priority="7">
      <formula>$K63&lt;&gt;""</formula>
    </cfRule>
  </conditionalFormatting>
  <conditionalFormatting sqref="A64:K64">
    <cfRule type="expression" dxfId="440" priority="6">
      <formula>$K64&lt;&gt;""</formula>
    </cfRule>
  </conditionalFormatting>
  <conditionalFormatting sqref="L64">
    <cfRule type="expression" dxfId="439" priority="5">
      <formula>$K64&lt;&gt;""</formula>
    </cfRule>
  </conditionalFormatting>
  <conditionalFormatting sqref="A65:K65">
    <cfRule type="expression" dxfId="438" priority="4">
      <formula>$K65&lt;&gt;""</formula>
    </cfRule>
  </conditionalFormatting>
  <conditionalFormatting sqref="L65">
    <cfRule type="expression" dxfId="437" priority="3">
      <formula>$K65&lt;&gt;""</formula>
    </cfRule>
  </conditionalFormatting>
  <conditionalFormatting sqref="A63">
    <cfRule type="expression" dxfId="436" priority="1">
      <formula>$K63&lt;&gt;""</formula>
    </cfRule>
    <cfRule type="expression" dxfId="435" priority="2">
      <formula>"j2-j64&lt;&gt;"""""</formula>
    </cfRule>
  </conditionalFormatting>
  <hyperlinks>
    <hyperlink ref="K23" r:id="rId1" xr:uid="{00000000-0004-0000-0F00-000000000000}"/>
    <hyperlink ref="K41" r:id="rId2" xr:uid="{00000000-0004-0000-0F00-000001000000}"/>
    <hyperlink ref="K30" r:id="rId3" xr:uid="{00000000-0004-0000-0F00-000002000000}"/>
    <hyperlink ref="K47" r:id="rId4" xr:uid="{00000000-0004-0000-0F00-000003000000}"/>
  </hyperlinks>
  <pageMargins left="0.75" right="0.75" top="1" bottom="1" header="0.5" footer="0.5"/>
  <pageSetup paperSize="9" orientation="portrait" verticalDpi="0" r:id="rId5"/>
  <headerFooter alignWithMargins="0"/>
  <extLst>
    <ext xmlns:x14="http://schemas.microsoft.com/office/spreadsheetml/2009/9/main" uri="{78C0D931-6437-407d-A8EE-F0AAD7539E65}">
      <x14:conditionalFormattings>
        <x14:conditionalFormatting xmlns:xm="http://schemas.microsoft.com/office/excel/2006/main">
          <x14:cfRule type="expression" priority="13" id="{CA03132E-BB04-4E96-A844-11E1E306ED3E}">
            <xm:f>'L120'!$K64&lt;&gt;""</xm:f>
            <x14:dxf>
              <fill>
                <patternFill>
                  <bgColor rgb="FFFFFF00"/>
                </patternFill>
              </fill>
            </x14:dxf>
          </x14:cfRule>
          <xm:sqref>B60:K60</xm:sqref>
        </x14:conditionalFormatting>
        <x14:conditionalFormatting xmlns:xm="http://schemas.microsoft.com/office/excel/2006/main">
          <x14:cfRule type="expression" priority="162" id="{D423199E-504B-4561-8B23-0988D7FD1D82}">
            <xm:f>'L121'!$K60&lt;&gt;""</xm:f>
            <x14:dxf>
              <fill>
                <patternFill>
                  <bgColor rgb="FFFFFF00"/>
                </patternFill>
              </fill>
            </x14:dxf>
          </x14:cfRule>
          <xm:sqref>A60:A61</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filterMode="1">
    <tabColor rgb="FFC00000"/>
    <outlinePr summaryBelow="0"/>
  </sheetPr>
  <dimension ref="A1:AB153"/>
  <sheetViews>
    <sheetView workbookViewId="0">
      <pane xSplit="10" ySplit="1" topLeftCell="K2" activePane="bottomRight" state="frozen"/>
      <selection pane="topRight" activeCell="K1" sqref="K1"/>
      <selection pane="bottomLeft" activeCell="A2" sqref="A2"/>
      <selection pane="bottomRight" activeCell="K2" sqref="K2"/>
    </sheetView>
  </sheetViews>
  <sheetFormatPr defaultRowHeight="12.75" outlineLevelRow="1"/>
  <cols>
    <col min="1" max="1" width="4.3984375" style="88" bestFit="1" customWidth="1"/>
    <col min="2" max="2" width="2.19921875" style="89" customWidth="1"/>
    <col min="3" max="3" width="17.5" style="88" bestFit="1" customWidth="1"/>
    <col min="4" max="4" width="39"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2" width="20.8984375" style="88" customWidth="1"/>
    <col min="13" max="16384" width="8.796875" style="2"/>
  </cols>
  <sheetData>
    <row r="1" spans="1:12" ht="60.75" customHeight="1" thickTop="1">
      <c r="A1" s="15" t="s">
        <v>134</v>
      </c>
      <c r="B1" s="16" t="s">
        <v>135</v>
      </c>
      <c r="C1" s="15" t="s">
        <v>136</v>
      </c>
      <c r="D1" s="15" t="s">
        <v>137</v>
      </c>
      <c r="E1" s="91" t="s">
        <v>953</v>
      </c>
      <c r="F1" s="91" t="s">
        <v>139</v>
      </c>
      <c r="G1" s="20" t="s">
        <v>140</v>
      </c>
      <c r="H1" s="22" t="s">
        <v>141</v>
      </c>
      <c r="I1" s="23"/>
      <c r="J1" s="255" t="s">
        <v>5658</v>
      </c>
      <c r="K1" s="94" t="s">
        <v>1870</v>
      </c>
      <c r="L1" s="94" t="s">
        <v>147</v>
      </c>
    </row>
    <row r="2" spans="1:12" s="36" customFormat="1" ht="45">
      <c r="A2" s="26">
        <v>1</v>
      </c>
      <c r="B2" s="158">
        <v>1</v>
      </c>
      <c r="C2" s="26" t="s">
        <v>2616</v>
      </c>
      <c r="D2" s="26" t="s">
        <v>1872</v>
      </c>
      <c r="E2" s="26"/>
      <c r="F2" s="35" t="s">
        <v>153</v>
      </c>
      <c r="G2" s="31">
        <v>1</v>
      </c>
      <c r="H2" s="32">
        <v>6</v>
      </c>
      <c r="I2" s="33" t="str">
        <f>MID($I$1,G2,H2)</f>
        <v/>
      </c>
      <c r="J2" s="243">
        <f>_xlfn.NUMBERVALUE(I2)</f>
        <v>0</v>
      </c>
      <c r="K2" s="114" t="s">
        <v>2406</v>
      </c>
      <c r="L2" s="114"/>
    </row>
    <row r="3" spans="1:12" s="36" customFormat="1" ht="45">
      <c r="A3" s="26">
        <f>IF(B3=1,TRUNC(A2)+1,A2+0.1)</f>
        <v>2</v>
      </c>
      <c r="B3" s="158">
        <v>1</v>
      </c>
      <c r="C3" s="26" t="s">
        <v>2617</v>
      </c>
      <c r="D3" s="26" t="s">
        <v>1875</v>
      </c>
      <c r="E3" s="26" t="s">
        <v>1876</v>
      </c>
      <c r="F3" s="35" t="s">
        <v>182</v>
      </c>
      <c r="G3" s="31">
        <v>7</v>
      </c>
      <c r="H3" s="32">
        <v>1</v>
      </c>
      <c r="I3" s="33" t="str">
        <f t="shared" ref="I3:I74" si="0">MID($I$1,G3,H3)</f>
        <v/>
      </c>
      <c r="J3" s="33" t="str">
        <f t="shared" ref="J3:J66" si="1">I3</f>
        <v/>
      </c>
      <c r="K3" s="114"/>
      <c r="L3" s="114"/>
    </row>
    <row r="4" spans="1:12" s="36" customFormat="1" ht="36.75" customHeight="1">
      <c r="A4" s="26">
        <f t="shared" ref="A4:A67" si="2">IF(B4=1,TRUNC(A3)+1,A3+0.1)</f>
        <v>3</v>
      </c>
      <c r="B4" s="158">
        <v>1</v>
      </c>
      <c r="C4" s="26" t="s">
        <v>2618</v>
      </c>
      <c r="D4" s="26" t="s">
        <v>1878</v>
      </c>
      <c r="E4" s="26" t="s">
        <v>1879</v>
      </c>
      <c r="F4" s="35" t="s">
        <v>161</v>
      </c>
      <c r="G4" s="31">
        <v>8</v>
      </c>
      <c r="H4" s="32">
        <v>4</v>
      </c>
      <c r="I4" s="33" t="str">
        <f t="shared" si="0"/>
        <v/>
      </c>
      <c r="J4" s="33" t="str">
        <f t="shared" si="1"/>
        <v/>
      </c>
      <c r="K4" s="114" t="s">
        <v>1880</v>
      </c>
      <c r="L4" s="114"/>
    </row>
    <row r="5" spans="1:12" s="36" customFormat="1" ht="45">
      <c r="A5" s="26">
        <f t="shared" si="2"/>
        <v>4</v>
      </c>
      <c r="B5" s="158">
        <v>1</v>
      </c>
      <c r="C5" s="26" t="s">
        <v>2619</v>
      </c>
      <c r="D5" s="26" t="s">
        <v>1882</v>
      </c>
      <c r="E5" s="26"/>
      <c r="F5" s="35" t="s">
        <v>282</v>
      </c>
      <c r="G5" s="31">
        <v>12</v>
      </c>
      <c r="H5" s="32">
        <v>3</v>
      </c>
      <c r="I5" s="33" t="str">
        <f t="shared" si="0"/>
        <v/>
      </c>
      <c r="J5" s="33" t="str">
        <f t="shared" si="1"/>
        <v/>
      </c>
      <c r="K5" s="114" t="s">
        <v>2620</v>
      </c>
      <c r="L5" s="114"/>
    </row>
    <row r="6" spans="1:12" s="36" customFormat="1">
      <c r="A6" s="26">
        <f t="shared" si="2"/>
        <v>5</v>
      </c>
      <c r="B6" s="158">
        <v>1</v>
      </c>
      <c r="C6" s="26" t="s">
        <v>2621</v>
      </c>
      <c r="D6" s="26" t="s">
        <v>306</v>
      </c>
      <c r="E6" s="26"/>
      <c r="F6" s="35" t="s">
        <v>307</v>
      </c>
      <c r="G6" s="31">
        <v>15</v>
      </c>
      <c r="H6" s="32">
        <v>12</v>
      </c>
      <c r="I6" s="33" t="str">
        <f t="shared" si="0"/>
        <v/>
      </c>
      <c r="J6" s="33" t="str">
        <f t="shared" si="1"/>
        <v/>
      </c>
      <c r="K6" s="114" t="s">
        <v>2622</v>
      </c>
      <c r="L6" s="114"/>
    </row>
    <row r="7" spans="1:12" s="36" customFormat="1" ht="13.5" customHeight="1" outlineLevel="1">
      <c r="A7" s="35">
        <f t="shared" si="2"/>
        <v>5.0999999999999996</v>
      </c>
      <c r="B7" s="159">
        <v>2</v>
      </c>
      <c r="C7" s="35" t="s">
        <v>2623</v>
      </c>
      <c r="D7" s="35" t="s">
        <v>310</v>
      </c>
      <c r="E7" s="35"/>
      <c r="F7" s="35" t="s">
        <v>156</v>
      </c>
      <c r="G7" s="31">
        <v>15</v>
      </c>
      <c r="H7" s="32">
        <v>2</v>
      </c>
      <c r="I7" s="142" t="str">
        <f t="shared" si="0"/>
        <v/>
      </c>
      <c r="J7" s="142" t="str">
        <f t="shared" si="1"/>
        <v/>
      </c>
      <c r="K7" s="114"/>
      <c r="L7" s="114"/>
    </row>
    <row r="8" spans="1:12" s="36" customFormat="1" ht="13.5" customHeight="1" outlineLevel="1">
      <c r="A8" s="35">
        <f t="shared" si="2"/>
        <v>5.1999999999999993</v>
      </c>
      <c r="B8" s="159">
        <v>2</v>
      </c>
      <c r="C8" s="35" t="s">
        <v>2624</v>
      </c>
      <c r="D8" s="35" t="s">
        <v>312</v>
      </c>
      <c r="E8" s="35"/>
      <c r="F8" s="35" t="s">
        <v>313</v>
      </c>
      <c r="G8" s="31">
        <v>17</v>
      </c>
      <c r="H8" s="32">
        <v>9</v>
      </c>
      <c r="I8" s="142" t="str">
        <f t="shared" si="0"/>
        <v/>
      </c>
      <c r="J8" s="142" t="str">
        <f t="shared" si="1"/>
        <v/>
      </c>
      <c r="K8" s="114"/>
      <c r="L8" s="114"/>
    </row>
    <row r="9" spans="1:12" s="36" customFormat="1" ht="13.5" customHeight="1" outlineLevel="1">
      <c r="A9" s="35">
        <f t="shared" si="2"/>
        <v>5.2999999999999989</v>
      </c>
      <c r="B9" s="159">
        <v>2</v>
      </c>
      <c r="C9" s="35" t="s">
        <v>2625</v>
      </c>
      <c r="D9" s="35" t="s">
        <v>315</v>
      </c>
      <c r="E9" s="35"/>
      <c r="F9" s="35" t="s">
        <v>182</v>
      </c>
      <c r="G9" s="31">
        <v>26</v>
      </c>
      <c r="H9" s="32">
        <v>1</v>
      </c>
      <c r="I9" s="142" t="str">
        <f t="shared" si="0"/>
        <v/>
      </c>
      <c r="J9" s="142" t="str">
        <f t="shared" si="1"/>
        <v/>
      </c>
      <c r="K9" s="114"/>
      <c r="L9" s="114"/>
    </row>
    <row r="10" spans="1:12" s="36" customFormat="1">
      <c r="A10" s="26">
        <f t="shared" si="2"/>
        <v>6</v>
      </c>
      <c r="B10" s="158">
        <v>1</v>
      </c>
      <c r="C10" s="26" t="s">
        <v>2626</v>
      </c>
      <c r="D10" s="26" t="s">
        <v>2627</v>
      </c>
      <c r="E10" s="26"/>
      <c r="F10" s="35" t="s">
        <v>651</v>
      </c>
      <c r="G10" s="31">
        <v>27</v>
      </c>
      <c r="H10" s="32">
        <v>15</v>
      </c>
      <c r="I10" s="33" t="str">
        <f t="shared" si="0"/>
        <v/>
      </c>
      <c r="J10" s="274">
        <f>IF(J11="-",_xlfn.NUMBERVALUE(I10)/1000*-1,_xlfn.NUMBERVALUE(I10)/1000)</f>
        <v>0</v>
      </c>
      <c r="K10" s="114" t="s">
        <v>2628</v>
      </c>
      <c r="L10" s="114"/>
    </row>
    <row r="11" spans="1:12" s="36" customFormat="1" ht="23.25" customHeight="1">
      <c r="A11" s="26">
        <f t="shared" si="2"/>
        <v>7</v>
      </c>
      <c r="B11" s="158">
        <v>1</v>
      </c>
      <c r="C11" s="26" t="s">
        <v>2629</v>
      </c>
      <c r="D11" s="26" t="s">
        <v>2630</v>
      </c>
      <c r="E11" s="26" t="s">
        <v>208</v>
      </c>
      <c r="F11" s="35" t="s">
        <v>182</v>
      </c>
      <c r="G11" s="31">
        <v>42</v>
      </c>
      <c r="H11" s="32">
        <v>1</v>
      </c>
      <c r="I11" s="33" t="str">
        <f t="shared" si="0"/>
        <v/>
      </c>
      <c r="J11" s="33" t="str">
        <f t="shared" si="1"/>
        <v/>
      </c>
      <c r="K11" s="114" t="s">
        <v>2421</v>
      </c>
      <c r="L11" s="114"/>
    </row>
    <row r="12" spans="1:12" s="36" customFormat="1">
      <c r="A12" s="26">
        <f t="shared" si="2"/>
        <v>8</v>
      </c>
      <c r="B12" s="158">
        <v>1</v>
      </c>
      <c r="C12" s="26" t="s">
        <v>2631</v>
      </c>
      <c r="D12" s="26" t="s">
        <v>2632</v>
      </c>
      <c r="E12" s="26"/>
      <c r="F12" s="35" t="s">
        <v>342</v>
      </c>
      <c r="G12" s="31">
        <v>43</v>
      </c>
      <c r="H12" s="32">
        <v>8</v>
      </c>
      <c r="I12" s="33" t="str">
        <f t="shared" si="0"/>
        <v/>
      </c>
      <c r="J12" s="245" t="str">
        <f>IF(AND(I12&lt;&gt;"",I12&lt;&gt;"00000000"),DATE(LEFT(I12,4),MID(I12,5,2),RIGHT(I12,2)),"")</f>
        <v/>
      </c>
      <c r="K12" s="114"/>
      <c r="L12" s="114"/>
    </row>
    <row r="13" spans="1:12" s="36" customFormat="1">
      <c r="A13" s="26">
        <f t="shared" si="2"/>
        <v>9</v>
      </c>
      <c r="B13" s="158">
        <v>1</v>
      </c>
      <c r="C13" s="26" t="s">
        <v>2633</v>
      </c>
      <c r="D13" s="26" t="s">
        <v>2634</v>
      </c>
      <c r="E13" s="26"/>
      <c r="F13" s="35" t="s">
        <v>342</v>
      </c>
      <c r="G13" s="31">
        <v>51</v>
      </c>
      <c r="H13" s="32">
        <v>8</v>
      </c>
      <c r="I13" s="33" t="str">
        <f t="shared" si="0"/>
        <v/>
      </c>
      <c r="J13" s="245" t="str">
        <f t="shared" ref="J13:J14" si="3">IF(AND(I13&lt;&gt;"",I13&lt;&gt;"00000000"),DATE(LEFT(I13,4),MID(I13,5,2),RIGHT(I13,2)),"")</f>
        <v/>
      </c>
      <c r="K13" s="114"/>
      <c r="L13" s="114"/>
    </row>
    <row r="14" spans="1:12" s="36" customFormat="1">
      <c r="A14" s="26">
        <f t="shared" si="2"/>
        <v>10</v>
      </c>
      <c r="B14" s="158">
        <v>1</v>
      </c>
      <c r="C14" s="26" t="s">
        <v>2635</v>
      </c>
      <c r="D14" s="26" t="s">
        <v>2636</v>
      </c>
      <c r="E14" s="26"/>
      <c r="F14" s="35" t="s">
        <v>342</v>
      </c>
      <c r="G14" s="31">
        <v>59</v>
      </c>
      <c r="H14" s="32">
        <v>8</v>
      </c>
      <c r="I14" s="33" t="str">
        <f t="shared" si="0"/>
        <v/>
      </c>
      <c r="J14" s="245" t="str">
        <f t="shared" si="3"/>
        <v/>
      </c>
      <c r="K14" s="114"/>
      <c r="L14" s="114"/>
    </row>
    <row r="15" spans="1:12" s="36" customFormat="1" ht="56.25">
      <c r="A15" s="26">
        <f t="shared" si="2"/>
        <v>11</v>
      </c>
      <c r="B15" s="158">
        <v>1</v>
      </c>
      <c r="C15" s="26" t="s">
        <v>2637</v>
      </c>
      <c r="D15" s="26" t="s">
        <v>2638</v>
      </c>
      <c r="E15" s="26" t="s">
        <v>2639</v>
      </c>
      <c r="F15" s="35" t="s">
        <v>182</v>
      </c>
      <c r="G15" s="31">
        <v>67</v>
      </c>
      <c r="H15" s="32">
        <v>1</v>
      </c>
      <c r="I15" s="33" t="str">
        <f t="shared" si="0"/>
        <v/>
      </c>
      <c r="J15" s="33" t="str">
        <f t="shared" si="1"/>
        <v/>
      </c>
      <c r="K15" s="114"/>
      <c r="L15" s="114"/>
    </row>
    <row r="16" spans="1:12" s="36" customFormat="1" ht="33.75">
      <c r="A16" s="26">
        <f t="shared" si="2"/>
        <v>12</v>
      </c>
      <c r="B16" s="158">
        <v>1</v>
      </c>
      <c r="C16" s="26" t="s">
        <v>2640</v>
      </c>
      <c r="D16" s="26" t="s">
        <v>2641</v>
      </c>
      <c r="E16" s="26" t="s">
        <v>2642</v>
      </c>
      <c r="F16" s="35" t="s">
        <v>182</v>
      </c>
      <c r="G16" s="31">
        <v>68</v>
      </c>
      <c r="H16" s="32">
        <v>1</v>
      </c>
      <c r="I16" s="33" t="str">
        <f t="shared" si="0"/>
        <v/>
      </c>
      <c r="J16" s="33" t="str">
        <f t="shared" si="1"/>
        <v/>
      </c>
      <c r="K16" s="114"/>
      <c r="L16" s="114"/>
    </row>
    <row r="17" spans="1:12" s="36" customFormat="1" ht="33.75">
      <c r="A17" s="26">
        <f t="shared" si="2"/>
        <v>13</v>
      </c>
      <c r="B17" s="158">
        <v>1</v>
      </c>
      <c r="C17" s="26" t="s">
        <v>2643</v>
      </c>
      <c r="D17" s="26" t="s">
        <v>287</v>
      </c>
      <c r="E17" s="26" t="s">
        <v>288</v>
      </c>
      <c r="F17" s="35" t="s">
        <v>182</v>
      </c>
      <c r="G17" s="31">
        <v>69</v>
      </c>
      <c r="H17" s="32">
        <v>1</v>
      </c>
      <c r="I17" s="33" t="str">
        <f t="shared" si="0"/>
        <v/>
      </c>
      <c r="J17" s="33" t="str">
        <f t="shared" si="1"/>
        <v/>
      </c>
      <c r="K17" s="34" t="s">
        <v>2644</v>
      </c>
      <c r="L17" s="34"/>
    </row>
    <row r="18" spans="1:12" s="36" customFormat="1" ht="67.5">
      <c r="A18" s="26">
        <f t="shared" si="2"/>
        <v>14</v>
      </c>
      <c r="B18" s="158">
        <v>1</v>
      </c>
      <c r="C18" s="26" t="s">
        <v>2645</v>
      </c>
      <c r="D18" s="26" t="s">
        <v>1290</v>
      </c>
      <c r="E18" s="26"/>
      <c r="F18" s="35" t="s">
        <v>282</v>
      </c>
      <c r="G18" s="31">
        <v>70</v>
      </c>
      <c r="H18" s="32">
        <v>3</v>
      </c>
      <c r="I18" s="33" t="str">
        <f t="shared" si="0"/>
        <v/>
      </c>
      <c r="J18" s="33" t="str">
        <f t="shared" si="1"/>
        <v/>
      </c>
      <c r="K18" s="114" t="s">
        <v>2646</v>
      </c>
      <c r="L18" s="114"/>
    </row>
    <row r="19" spans="1:12" s="36" customFormat="1">
      <c r="A19" s="26">
        <f t="shared" si="2"/>
        <v>15</v>
      </c>
      <c r="B19" s="158">
        <v>1</v>
      </c>
      <c r="C19" s="26" t="s">
        <v>2647</v>
      </c>
      <c r="D19" s="26" t="s">
        <v>2387</v>
      </c>
      <c r="E19" s="26"/>
      <c r="F19" s="35" t="s">
        <v>436</v>
      </c>
      <c r="G19" s="31">
        <v>73</v>
      </c>
      <c r="H19" s="32">
        <v>15</v>
      </c>
      <c r="I19" s="33" t="str">
        <f t="shared" si="0"/>
        <v/>
      </c>
      <c r="J19" s="274">
        <f>IF(J20="-",_xlfn.NUMBERVALUE(I19)/100*-1,_xlfn.NUMBERVALUE(I19)/100)</f>
        <v>0</v>
      </c>
      <c r="K19" s="114"/>
      <c r="L19" s="114"/>
    </row>
    <row r="20" spans="1:12" s="36" customFormat="1" ht="23.25" customHeight="1">
      <c r="A20" s="26">
        <f t="shared" si="2"/>
        <v>16</v>
      </c>
      <c r="B20" s="158">
        <v>1</v>
      </c>
      <c r="C20" s="26" t="s">
        <v>2648</v>
      </c>
      <c r="D20" s="26" t="s">
        <v>2389</v>
      </c>
      <c r="E20" s="26" t="s">
        <v>208</v>
      </c>
      <c r="F20" s="35" t="s">
        <v>182</v>
      </c>
      <c r="G20" s="31">
        <v>88</v>
      </c>
      <c r="H20" s="32">
        <v>1</v>
      </c>
      <c r="I20" s="33" t="str">
        <f t="shared" si="0"/>
        <v/>
      </c>
      <c r="J20" s="33" t="str">
        <f t="shared" si="1"/>
        <v/>
      </c>
      <c r="K20" s="114"/>
      <c r="L20" s="114"/>
    </row>
    <row r="21" spans="1:12" s="36" customFormat="1" ht="33.75">
      <c r="A21" s="26">
        <f t="shared" si="2"/>
        <v>17</v>
      </c>
      <c r="B21" s="158">
        <v>1</v>
      </c>
      <c r="C21" s="26" t="s">
        <v>2649</v>
      </c>
      <c r="D21" s="26" t="s">
        <v>2650</v>
      </c>
      <c r="E21" s="26" t="s">
        <v>2651</v>
      </c>
      <c r="F21" s="35" t="s">
        <v>182</v>
      </c>
      <c r="G21" s="31">
        <v>89</v>
      </c>
      <c r="H21" s="32">
        <v>1</v>
      </c>
      <c r="I21" s="33" t="str">
        <f t="shared" si="0"/>
        <v/>
      </c>
      <c r="J21" s="33" t="str">
        <f t="shared" si="1"/>
        <v/>
      </c>
      <c r="K21" s="114"/>
      <c r="L21" s="114"/>
    </row>
    <row r="22" spans="1:12" s="36" customFormat="1" ht="33.75">
      <c r="A22" s="26">
        <f t="shared" si="2"/>
        <v>18</v>
      </c>
      <c r="B22" s="158">
        <v>1</v>
      </c>
      <c r="C22" s="26" t="s">
        <v>2652</v>
      </c>
      <c r="D22" s="26" t="s">
        <v>696</v>
      </c>
      <c r="E22" s="26"/>
      <c r="F22" s="35" t="s">
        <v>282</v>
      </c>
      <c r="G22" s="31">
        <v>90</v>
      </c>
      <c r="H22" s="32">
        <v>3</v>
      </c>
      <c r="I22" s="33" t="str">
        <f t="shared" si="0"/>
        <v/>
      </c>
      <c r="J22" s="33" t="str">
        <f t="shared" si="1"/>
        <v/>
      </c>
      <c r="K22" s="114" t="s">
        <v>2653</v>
      </c>
      <c r="L22" s="114"/>
    </row>
    <row r="23" spans="1:12" s="36" customFormat="1">
      <c r="A23" s="26">
        <f t="shared" si="2"/>
        <v>19</v>
      </c>
      <c r="B23" s="158">
        <v>1</v>
      </c>
      <c r="C23" s="26" t="s">
        <v>2654</v>
      </c>
      <c r="D23" s="26" t="s">
        <v>2655</v>
      </c>
      <c r="E23" s="26"/>
      <c r="F23" s="35" t="s">
        <v>364</v>
      </c>
      <c r="G23" s="31">
        <v>93</v>
      </c>
      <c r="H23" s="32">
        <v>15</v>
      </c>
      <c r="I23" s="33" t="str">
        <f t="shared" si="0"/>
        <v/>
      </c>
      <c r="J23" s="274">
        <f>IF(J24="-",_xlfn.NUMBERVALUE(I23)/100000*-1,_xlfn.NUMBERVALUE(I23)/100000)</f>
        <v>0</v>
      </c>
      <c r="K23" s="114"/>
      <c r="L23" s="114"/>
    </row>
    <row r="24" spans="1:12" s="36" customFormat="1" ht="23.25" customHeight="1">
      <c r="A24" s="26">
        <f t="shared" si="2"/>
        <v>20</v>
      </c>
      <c r="B24" s="158">
        <v>1</v>
      </c>
      <c r="C24" s="26" t="s">
        <v>2656</v>
      </c>
      <c r="D24" s="26" t="s">
        <v>2657</v>
      </c>
      <c r="E24" s="26" t="s">
        <v>208</v>
      </c>
      <c r="F24" s="35" t="s">
        <v>182</v>
      </c>
      <c r="G24" s="31">
        <v>108</v>
      </c>
      <c r="H24" s="32">
        <v>1</v>
      </c>
      <c r="I24" s="33" t="str">
        <f t="shared" si="0"/>
        <v/>
      </c>
      <c r="J24" s="33" t="str">
        <f t="shared" si="1"/>
        <v/>
      </c>
      <c r="K24" s="114"/>
      <c r="L24" s="114"/>
    </row>
    <row r="25" spans="1:12" s="36" customFormat="1" ht="22.5">
      <c r="A25" s="26">
        <f t="shared" si="2"/>
        <v>21</v>
      </c>
      <c r="B25" s="158">
        <v>1</v>
      </c>
      <c r="C25" s="26" t="s">
        <v>2658</v>
      </c>
      <c r="D25" s="26" t="s">
        <v>2659</v>
      </c>
      <c r="E25" s="26"/>
      <c r="F25" s="35" t="s">
        <v>215</v>
      </c>
      <c r="G25" s="31">
        <v>109</v>
      </c>
      <c r="H25" s="32">
        <v>9</v>
      </c>
      <c r="I25" s="33" t="str">
        <f t="shared" si="0"/>
        <v/>
      </c>
      <c r="J25" s="274">
        <f>IF(J26="-",_xlfn.NUMBERVALUE(I25)/100000*-1,_xlfn.NUMBERVALUE(I25)/100000)</f>
        <v>0</v>
      </c>
      <c r="K25" s="114"/>
      <c r="L25" s="114"/>
    </row>
    <row r="26" spans="1:12" s="36" customFormat="1" ht="23.25" customHeight="1">
      <c r="A26" s="26">
        <f t="shared" si="2"/>
        <v>22</v>
      </c>
      <c r="B26" s="158">
        <v>1</v>
      </c>
      <c r="C26" s="26" t="s">
        <v>2660</v>
      </c>
      <c r="D26" s="26" t="s">
        <v>2661</v>
      </c>
      <c r="E26" s="26" t="s">
        <v>208</v>
      </c>
      <c r="F26" s="35" t="s">
        <v>182</v>
      </c>
      <c r="G26" s="31">
        <v>118</v>
      </c>
      <c r="H26" s="32">
        <v>1</v>
      </c>
      <c r="I26" s="33" t="str">
        <f t="shared" si="0"/>
        <v/>
      </c>
      <c r="J26" s="33" t="str">
        <f t="shared" si="1"/>
        <v/>
      </c>
      <c r="K26" s="114"/>
      <c r="L26" s="114"/>
    </row>
    <row r="27" spans="1:12" s="36" customFormat="1" ht="56.25">
      <c r="A27" s="26">
        <f t="shared" si="2"/>
        <v>23</v>
      </c>
      <c r="B27" s="158">
        <v>1</v>
      </c>
      <c r="C27" s="26" t="s">
        <v>2662</v>
      </c>
      <c r="D27" s="26" t="s">
        <v>2663</v>
      </c>
      <c r="E27" s="26" t="s">
        <v>1022</v>
      </c>
      <c r="F27" s="35" t="s">
        <v>182</v>
      </c>
      <c r="G27" s="31">
        <v>119</v>
      </c>
      <c r="H27" s="32">
        <v>1</v>
      </c>
      <c r="I27" s="33" t="str">
        <f t="shared" si="0"/>
        <v/>
      </c>
      <c r="J27" s="33" t="str">
        <f t="shared" si="1"/>
        <v/>
      </c>
      <c r="K27" s="114"/>
      <c r="L27" s="114"/>
    </row>
    <row r="28" spans="1:12" s="36" customFormat="1" ht="33.75">
      <c r="A28" s="26">
        <f t="shared" si="2"/>
        <v>24</v>
      </c>
      <c r="B28" s="158">
        <v>1</v>
      </c>
      <c r="C28" s="26" t="s">
        <v>2664</v>
      </c>
      <c r="D28" s="26" t="s">
        <v>2665</v>
      </c>
      <c r="E28" s="26"/>
      <c r="F28" s="35" t="s">
        <v>282</v>
      </c>
      <c r="G28" s="31">
        <v>120</v>
      </c>
      <c r="H28" s="32">
        <v>3</v>
      </c>
      <c r="I28" s="33" t="str">
        <f t="shared" si="0"/>
        <v/>
      </c>
      <c r="J28" s="33" t="str">
        <f t="shared" si="1"/>
        <v/>
      </c>
      <c r="K28" s="114" t="s">
        <v>2666</v>
      </c>
      <c r="L28" s="114"/>
    </row>
    <row r="29" spans="1:12" s="36" customFormat="1">
      <c r="A29" s="26">
        <f t="shared" si="2"/>
        <v>25</v>
      </c>
      <c r="B29" s="158">
        <v>1</v>
      </c>
      <c r="C29" s="26" t="s">
        <v>2667</v>
      </c>
      <c r="D29" s="26" t="s">
        <v>1858</v>
      </c>
      <c r="E29" s="26"/>
      <c r="F29" s="35" t="s">
        <v>364</v>
      </c>
      <c r="G29" s="31">
        <v>123</v>
      </c>
      <c r="H29" s="32">
        <v>15</v>
      </c>
      <c r="I29" s="33" t="str">
        <f t="shared" si="0"/>
        <v/>
      </c>
      <c r="J29" s="274">
        <f>IF(J30="-",_xlfn.NUMBERVALUE(I29)/100000*-1,_xlfn.NUMBERVALUE(I29)/100000)</f>
        <v>0</v>
      </c>
      <c r="K29" s="114" t="s">
        <v>2668</v>
      </c>
      <c r="L29" s="114"/>
    </row>
    <row r="30" spans="1:12" s="36" customFormat="1" ht="23.25" customHeight="1">
      <c r="A30" s="26">
        <f t="shared" si="2"/>
        <v>26</v>
      </c>
      <c r="B30" s="158">
        <v>1</v>
      </c>
      <c r="C30" s="26" t="s">
        <v>2669</v>
      </c>
      <c r="D30" s="26" t="s">
        <v>2670</v>
      </c>
      <c r="E30" s="26" t="s">
        <v>208</v>
      </c>
      <c r="F30" s="35" t="s">
        <v>182</v>
      </c>
      <c r="G30" s="31">
        <v>138</v>
      </c>
      <c r="H30" s="32">
        <v>1</v>
      </c>
      <c r="I30" s="33" t="str">
        <f t="shared" si="0"/>
        <v/>
      </c>
      <c r="J30" s="33" t="str">
        <f t="shared" si="1"/>
        <v/>
      </c>
      <c r="K30" s="114"/>
      <c r="L30" s="114"/>
    </row>
    <row r="31" spans="1:12" s="36" customFormat="1">
      <c r="A31" s="26">
        <f t="shared" si="2"/>
        <v>27</v>
      </c>
      <c r="B31" s="158">
        <v>1</v>
      </c>
      <c r="C31" s="26" t="s">
        <v>2671</v>
      </c>
      <c r="D31" s="26" t="s">
        <v>745</v>
      </c>
      <c r="E31" s="26"/>
      <c r="F31" s="35" t="s">
        <v>342</v>
      </c>
      <c r="G31" s="31">
        <v>139</v>
      </c>
      <c r="H31" s="32">
        <v>8</v>
      </c>
      <c r="I31" s="33" t="str">
        <f t="shared" si="0"/>
        <v/>
      </c>
      <c r="J31" s="245" t="str">
        <f>IF(AND(I31&lt;&gt;"",I31&lt;&gt;"00000000"),DATE(LEFT(I31,4),MID(I31,5,2),RIGHT(I31,2)),"")</f>
        <v/>
      </c>
      <c r="K31" s="114"/>
      <c r="L31" s="114"/>
    </row>
    <row r="32" spans="1:12" s="36" customFormat="1" ht="33.75">
      <c r="A32" s="26">
        <f t="shared" si="2"/>
        <v>28</v>
      </c>
      <c r="B32" s="158">
        <v>1</v>
      </c>
      <c r="C32" s="26" t="s">
        <v>2672</v>
      </c>
      <c r="D32" s="26" t="s">
        <v>2673</v>
      </c>
      <c r="E32" s="26" t="s">
        <v>2674</v>
      </c>
      <c r="F32" s="35" t="s">
        <v>282</v>
      </c>
      <c r="G32" s="31">
        <v>147</v>
      </c>
      <c r="H32" s="32">
        <v>3</v>
      </c>
      <c r="I32" s="33" t="str">
        <f t="shared" si="0"/>
        <v/>
      </c>
      <c r="J32" s="33" t="str">
        <f t="shared" si="1"/>
        <v/>
      </c>
      <c r="K32" s="114"/>
      <c r="L32" s="114"/>
    </row>
    <row r="33" spans="1:12" s="36" customFormat="1">
      <c r="A33" s="26">
        <f t="shared" si="2"/>
        <v>29</v>
      </c>
      <c r="B33" s="158">
        <v>1</v>
      </c>
      <c r="C33" s="26" t="s">
        <v>2675</v>
      </c>
      <c r="D33" s="26" t="s">
        <v>2676</v>
      </c>
      <c r="E33" s="26"/>
      <c r="F33" s="35" t="s">
        <v>215</v>
      </c>
      <c r="G33" s="31">
        <v>150</v>
      </c>
      <c r="H33" s="32">
        <v>9</v>
      </c>
      <c r="I33" s="33" t="str">
        <f t="shared" si="0"/>
        <v/>
      </c>
      <c r="J33" s="274">
        <f>IF(J34="-",_xlfn.NUMBERVALUE(I33)/100000*-1,_xlfn.NUMBERVALUE(I33)/100000)</f>
        <v>0</v>
      </c>
      <c r="K33" s="114"/>
      <c r="L33" s="114"/>
    </row>
    <row r="34" spans="1:12" s="36" customFormat="1" ht="23.25" customHeight="1">
      <c r="A34" s="26">
        <f t="shared" si="2"/>
        <v>30</v>
      </c>
      <c r="B34" s="158">
        <v>1</v>
      </c>
      <c r="C34" s="26" t="s">
        <v>2677</v>
      </c>
      <c r="D34" s="26" t="s">
        <v>2678</v>
      </c>
      <c r="E34" s="26" t="s">
        <v>208</v>
      </c>
      <c r="F34" s="35" t="s">
        <v>182</v>
      </c>
      <c r="G34" s="31">
        <v>159</v>
      </c>
      <c r="H34" s="32">
        <v>1</v>
      </c>
      <c r="I34" s="33" t="str">
        <f t="shared" si="0"/>
        <v/>
      </c>
      <c r="J34" s="33" t="str">
        <f t="shared" si="1"/>
        <v/>
      </c>
      <c r="K34" s="114"/>
      <c r="L34" s="114"/>
    </row>
    <row r="35" spans="1:12" s="36" customFormat="1" ht="56.25">
      <c r="A35" s="26">
        <f t="shared" si="2"/>
        <v>31</v>
      </c>
      <c r="B35" s="158">
        <v>1</v>
      </c>
      <c r="C35" s="26" t="s">
        <v>2679</v>
      </c>
      <c r="D35" s="26" t="s">
        <v>2680</v>
      </c>
      <c r="E35" s="26" t="s">
        <v>1022</v>
      </c>
      <c r="F35" s="35" t="s">
        <v>182</v>
      </c>
      <c r="G35" s="31">
        <v>160</v>
      </c>
      <c r="H35" s="32">
        <v>1</v>
      </c>
      <c r="I35" s="33" t="str">
        <f t="shared" si="0"/>
        <v/>
      </c>
      <c r="J35" s="33" t="str">
        <f t="shared" si="1"/>
        <v/>
      </c>
      <c r="K35" s="114"/>
      <c r="L35" s="114"/>
    </row>
    <row r="36" spans="1:12" s="36" customFormat="1">
      <c r="A36" s="26">
        <f t="shared" si="2"/>
        <v>32</v>
      </c>
      <c r="B36" s="158">
        <v>1</v>
      </c>
      <c r="C36" s="26" t="s">
        <v>2681</v>
      </c>
      <c r="D36" s="26" t="s">
        <v>2682</v>
      </c>
      <c r="E36" s="26"/>
      <c r="F36" s="35" t="s">
        <v>364</v>
      </c>
      <c r="G36" s="31">
        <v>161</v>
      </c>
      <c r="H36" s="32">
        <v>15</v>
      </c>
      <c r="I36" s="33" t="str">
        <f t="shared" si="0"/>
        <v/>
      </c>
      <c r="J36" s="274">
        <f>IF(J37="-",_xlfn.NUMBERVALUE(I36)/100000*-1,_xlfn.NUMBERVALUE(I36)/100000)</f>
        <v>0</v>
      </c>
      <c r="K36" s="114"/>
      <c r="L36" s="114"/>
    </row>
    <row r="37" spans="1:12" s="36" customFormat="1" ht="23.25" customHeight="1">
      <c r="A37" s="26">
        <f t="shared" si="2"/>
        <v>33</v>
      </c>
      <c r="B37" s="158">
        <v>1</v>
      </c>
      <c r="C37" s="26" t="s">
        <v>2683</v>
      </c>
      <c r="D37" s="26" t="s">
        <v>2684</v>
      </c>
      <c r="E37" s="26" t="s">
        <v>208</v>
      </c>
      <c r="F37" s="35" t="s">
        <v>182</v>
      </c>
      <c r="G37" s="31">
        <v>176</v>
      </c>
      <c r="H37" s="32">
        <v>1</v>
      </c>
      <c r="I37" s="33" t="str">
        <f t="shared" si="0"/>
        <v/>
      </c>
      <c r="J37" s="33" t="str">
        <f t="shared" si="1"/>
        <v/>
      </c>
      <c r="K37" s="114"/>
      <c r="L37" s="114"/>
    </row>
    <row r="38" spans="1:12" s="36" customFormat="1">
      <c r="A38" s="26">
        <f t="shared" si="2"/>
        <v>34</v>
      </c>
      <c r="B38" s="158">
        <v>1</v>
      </c>
      <c r="C38" s="26" t="s">
        <v>2685</v>
      </c>
      <c r="D38" s="26" t="s">
        <v>2287</v>
      </c>
      <c r="E38" s="26"/>
      <c r="F38" s="35" t="s">
        <v>436</v>
      </c>
      <c r="G38" s="31">
        <v>177</v>
      </c>
      <c r="H38" s="32">
        <v>15</v>
      </c>
      <c r="I38" s="33" t="str">
        <f t="shared" si="0"/>
        <v/>
      </c>
      <c r="J38" s="274">
        <f>IF(J39="-",_xlfn.NUMBERVALUE(I38)/100*-1,_xlfn.NUMBERVALUE(I38)/100)</f>
        <v>0</v>
      </c>
      <c r="K38" s="114"/>
      <c r="L38" s="114"/>
    </row>
    <row r="39" spans="1:12" s="36" customFormat="1" ht="23.25" customHeight="1">
      <c r="A39" s="26">
        <f t="shared" si="2"/>
        <v>35</v>
      </c>
      <c r="B39" s="158">
        <v>1</v>
      </c>
      <c r="C39" s="26" t="s">
        <v>2686</v>
      </c>
      <c r="D39" s="26" t="s">
        <v>2289</v>
      </c>
      <c r="E39" s="26" t="s">
        <v>208</v>
      </c>
      <c r="F39" s="35" t="s">
        <v>182</v>
      </c>
      <c r="G39" s="31">
        <v>192</v>
      </c>
      <c r="H39" s="32">
        <v>1</v>
      </c>
      <c r="I39" s="33" t="str">
        <f t="shared" si="0"/>
        <v/>
      </c>
      <c r="J39" s="33" t="str">
        <f t="shared" si="1"/>
        <v/>
      </c>
      <c r="K39" s="114"/>
      <c r="L39" s="114"/>
    </row>
    <row r="40" spans="1:12" s="36" customFormat="1" ht="22.5">
      <c r="A40" s="26">
        <f t="shared" si="2"/>
        <v>36</v>
      </c>
      <c r="B40" s="158">
        <v>1</v>
      </c>
      <c r="C40" s="26" t="s">
        <v>2687</v>
      </c>
      <c r="D40" s="26" t="s">
        <v>2251</v>
      </c>
      <c r="E40" s="26"/>
      <c r="F40" s="35" t="s">
        <v>436</v>
      </c>
      <c r="G40" s="31">
        <v>193</v>
      </c>
      <c r="H40" s="32">
        <v>15</v>
      </c>
      <c r="I40" s="33" t="str">
        <f t="shared" si="0"/>
        <v/>
      </c>
      <c r="J40" s="274">
        <f>IF(J41="-",_xlfn.NUMBERVALUE(I40)/100*-1,_xlfn.NUMBERVALUE(I40)/100)</f>
        <v>0</v>
      </c>
      <c r="K40" s="114" t="s">
        <v>2688</v>
      </c>
      <c r="L40" s="114"/>
    </row>
    <row r="41" spans="1:12" s="36" customFormat="1" ht="23.25" customHeight="1">
      <c r="A41" s="26">
        <f t="shared" si="2"/>
        <v>37</v>
      </c>
      <c r="B41" s="158">
        <v>1</v>
      </c>
      <c r="C41" s="26" t="s">
        <v>2689</v>
      </c>
      <c r="D41" s="26" t="s">
        <v>2254</v>
      </c>
      <c r="E41" s="26" t="s">
        <v>208</v>
      </c>
      <c r="F41" s="35" t="s">
        <v>182</v>
      </c>
      <c r="G41" s="31">
        <v>208</v>
      </c>
      <c r="H41" s="32">
        <v>1</v>
      </c>
      <c r="I41" s="33" t="str">
        <f t="shared" si="0"/>
        <v/>
      </c>
      <c r="J41" s="33" t="str">
        <f t="shared" si="1"/>
        <v/>
      </c>
      <c r="K41" s="114" t="s">
        <v>2421</v>
      </c>
      <c r="L41" s="114"/>
    </row>
    <row r="42" spans="1:12" s="36" customFormat="1">
      <c r="A42" s="26">
        <f t="shared" si="2"/>
        <v>38</v>
      </c>
      <c r="B42" s="158">
        <v>1</v>
      </c>
      <c r="C42" s="26" t="s">
        <v>2690</v>
      </c>
      <c r="D42" s="26" t="s">
        <v>2291</v>
      </c>
      <c r="E42" s="26"/>
      <c r="F42" s="35" t="s">
        <v>436</v>
      </c>
      <c r="G42" s="31">
        <v>209</v>
      </c>
      <c r="H42" s="32">
        <v>15</v>
      </c>
      <c r="I42" s="33" t="str">
        <f t="shared" si="0"/>
        <v/>
      </c>
      <c r="J42" s="274">
        <f>IF(J43="-",_xlfn.NUMBERVALUE(I42)/100*-1,_xlfn.NUMBERVALUE(I42)/100)</f>
        <v>0</v>
      </c>
      <c r="K42" s="114"/>
      <c r="L42" s="114"/>
    </row>
    <row r="43" spans="1:12" s="36" customFormat="1" ht="23.25" customHeight="1">
      <c r="A43" s="26">
        <f t="shared" si="2"/>
        <v>39</v>
      </c>
      <c r="B43" s="158">
        <v>1</v>
      </c>
      <c r="C43" s="26" t="s">
        <v>2691</v>
      </c>
      <c r="D43" s="26" t="s">
        <v>2293</v>
      </c>
      <c r="E43" s="26" t="s">
        <v>208</v>
      </c>
      <c r="F43" s="35" t="s">
        <v>182</v>
      </c>
      <c r="G43" s="31">
        <v>224</v>
      </c>
      <c r="H43" s="32">
        <v>1</v>
      </c>
      <c r="I43" s="33" t="str">
        <f t="shared" si="0"/>
        <v/>
      </c>
      <c r="J43" s="33" t="str">
        <f t="shared" si="1"/>
        <v/>
      </c>
      <c r="K43" s="114"/>
      <c r="L43" s="114"/>
    </row>
    <row r="44" spans="1:12" s="36" customFormat="1" ht="33.75">
      <c r="A44" s="26">
        <f t="shared" si="2"/>
        <v>40</v>
      </c>
      <c r="B44" s="158">
        <v>1</v>
      </c>
      <c r="C44" s="26" t="s">
        <v>2692</v>
      </c>
      <c r="D44" s="26" t="s">
        <v>2693</v>
      </c>
      <c r="E44" s="26" t="s">
        <v>2694</v>
      </c>
      <c r="F44" s="35" t="s">
        <v>182</v>
      </c>
      <c r="G44" s="31">
        <v>225</v>
      </c>
      <c r="H44" s="32">
        <v>1</v>
      </c>
      <c r="I44" s="33" t="str">
        <f t="shared" si="0"/>
        <v/>
      </c>
      <c r="J44" s="33" t="str">
        <f t="shared" si="1"/>
        <v/>
      </c>
      <c r="K44" s="114"/>
      <c r="L44" s="114"/>
    </row>
    <row r="45" spans="1:12" s="36" customFormat="1" ht="22.5">
      <c r="A45" s="26">
        <f t="shared" si="2"/>
        <v>41</v>
      </c>
      <c r="B45" s="158">
        <v>1</v>
      </c>
      <c r="C45" s="26" t="s">
        <v>2695</v>
      </c>
      <c r="D45" s="26" t="s">
        <v>2256</v>
      </c>
      <c r="E45" s="26"/>
      <c r="F45" s="35" t="s">
        <v>436</v>
      </c>
      <c r="G45" s="31">
        <v>226</v>
      </c>
      <c r="H45" s="32">
        <v>15</v>
      </c>
      <c r="I45" s="33" t="str">
        <f t="shared" si="0"/>
        <v/>
      </c>
      <c r="J45" s="274">
        <f>IF(J46="-",_xlfn.NUMBERVALUE(I45)/100*-1,_xlfn.NUMBERVALUE(I45)/100)</f>
        <v>0</v>
      </c>
      <c r="K45" s="114" t="s">
        <v>2696</v>
      </c>
      <c r="L45" s="114"/>
    </row>
    <row r="46" spans="1:12" s="36" customFormat="1" ht="23.25" customHeight="1">
      <c r="A46" s="26">
        <f t="shared" si="2"/>
        <v>42</v>
      </c>
      <c r="B46" s="158">
        <v>1</v>
      </c>
      <c r="C46" s="26" t="s">
        <v>2697</v>
      </c>
      <c r="D46" s="26" t="s">
        <v>2259</v>
      </c>
      <c r="E46" s="26" t="s">
        <v>208</v>
      </c>
      <c r="F46" s="35" t="s">
        <v>182</v>
      </c>
      <c r="G46" s="31">
        <v>241</v>
      </c>
      <c r="H46" s="32">
        <v>1</v>
      </c>
      <c r="I46" s="33" t="str">
        <f t="shared" si="0"/>
        <v/>
      </c>
      <c r="J46" s="33" t="str">
        <f t="shared" si="1"/>
        <v/>
      </c>
      <c r="K46" s="114" t="s">
        <v>2421</v>
      </c>
      <c r="L46" s="114"/>
    </row>
    <row r="47" spans="1:12" s="36" customFormat="1">
      <c r="A47" s="26">
        <f t="shared" si="2"/>
        <v>43</v>
      </c>
      <c r="B47" s="158">
        <v>1</v>
      </c>
      <c r="C47" s="26" t="s">
        <v>2698</v>
      </c>
      <c r="D47" s="26" t="s">
        <v>2299</v>
      </c>
      <c r="E47" s="26"/>
      <c r="F47" s="35" t="s">
        <v>436</v>
      </c>
      <c r="G47" s="31">
        <v>242</v>
      </c>
      <c r="H47" s="32">
        <v>15</v>
      </c>
      <c r="I47" s="33" t="str">
        <f t="shared" si="0"/>
        <v/>
      </c>
      <c r="J47" s="274">
        <f>IF(J48="-",_xlfn.NUMBERVALUE(I47)/100*-1,_xlfn.NUMBERVALUE(I47)/100)</f>
        <v>0</v>
      </c>
      <c r="K47" s="114"/>
      <c r="L47" s="114"/>
    </row>
    <row r="48" spans="1:12" s="36" customFormat="1" ht="23.25" customHeight="1">
      <c r="A48" s="26">
        <f t="shared" si="2"/>
        <v>44</v>
      </c>
      <c r="B48" s="158">
        <v>1</v>
      </c>
      <c r="C48" s="26" t="s">
        <v>2699</v>
      </c>
      <c r="D48" s="26" t="s">
        <v>2301</v>
      </c>
      <c r="E48" s="26" t="s">
        <v>208</v>
      </c>
      <c r="F48" s="35" t="s">
        <v>182</v>
      </c>
      <c r="G48" s="31">
        <v>257</v>
      </c>
      <c r="H48" s="32">
        <v>1</v>
      </c>
      <c r="I48" s="33" t="str">
        <f t="shared" si="0"/>
        <v/>
      </c>
      <c r="J48" s="33" t="str">
        <f t="shared" si="1"/>
        <v/>
      </c>
      <c r="K48" s="114"/>
      <c r="L48" s="114"/>
    </row>
    <row r="49" spans="1:28" s="36" customFormat="1">
      <c r="A49" s="26">
        <f t="shared" si="2"/>
        <v>45</v>
      </c>
      <c r="B49" s="158">
        <v>1</v>
      </c>
      <c r="C49" s="26" t="s">
        <v>2700</v>
      </c>
      <c r="D49" s="26" t="s">
        <v>2701</v>
      </c>
      <c r="E49" s="26"/>
      <c r="F49" s="35" t="s">
        <v>282</v>
      </c>
      <c r="G49" s="31">
        <v>258</v>
      </c>
      <c r="H49" s="32">
        <v>3</v>
      </c>
      <c r="I49" s="33" t="str">
        <f t="shared" si="0"/>
        <v/>
      </c>
      <c r="J49" s="33" t="str">
        <f t="shared" si="1"/>
        <v/>
      </c>
      <c r="K49" s="114"/>
      <c r="L49" s="114"/>
    </row>
    <row r="50" spans="1:28" s="36" customFormat="1">
      <c r="A50" s="26">
        <f t="shared" si="2"/>
        <v>46</v>
      </c>
      <c r="B50" s="158">
        <v>1</v>
      </c>
      <c r="C50" s="26" t="s">
        <v>2702</v>
      </c>
      <c r="D50" s="26" t="s">
        <v>2703</v>
      </c>
      <c r="E50" s="26"/>
      <c r="F50" s="35" t="s">
        <v>215</v>
      </c>
      <c r="G50" s="31">
        <v>261</v>
      </c>
      <c r="H50" s="32">
        <v>9</v>
      </c>
      <c r="I50" s="33" t="str">
        <f t="shared" si="0"/>
        <v/>
      </c>
      <c r="J50" s="274">
        <f>IF(J51="-",_xlfn.NUMBERVALUE(I50)/100000*-1,_xlfn.NUMBERVALUE(I50)/100000)</f>
        <v>0</v>
      </c>
      <c r="K50" s="114"/>
      <c r="L50" s="114"/>
    </row>
    <row r="51" spans="1:28" s="36" customFormat="1" ht="23.25" customHeight="1">
      <c r="A51" s="26">
        <f t="shared" si="2"/>
        <v>47</v>
      </c>
      <c r="B51" s="158">
        <v>1</v>
      </c>
      <c r="C51" s="26" t="s">
        <v>2704</v>
      </c>
      <c r="D51" s="26" t="s">
        <v>2705</v>
      </c>
      <c r="E51" s="26" t="s">
        <v>208</v>
      </c>
      <c r="F51" s="35" t="s">
        <v>182</v>
      </c>
      <c r="G51" s="31">
        <v>270</v>
      </c>
      <c r="H51" s="32">
        <v>1</v>
      </c>
      <c r="I51" s="33" t="str">
        <f t="shared" si="0"/>
        <v/>
      </c>
      <c r="J51" s="33" t="str">
        <f t="shared" si="1"/>
        <v/>
      </c>
      <c r="K51" s="114"/>
      <c r="L51" s="114"/>
    </row>
    <row r="52" spans="1:28" s="36" customFormat="1" ht="56.25">
      <c r="A52" s="26">
        <f t="shared" si="2"/>
        <v>48</v>
      </c>
      <c r="B52" s="158">
        <v>1</v>
      </c>
      <c r="C52" s="26" t="s">
        <v>2706</v>
      </c>
      <c r="D52" s="26" t="s">
        <v>2707</v>
      </c>
      <c r="E52" s="26" t="s">
        <v>1022</v>
      </c>
      <c r="F52" s="35" t="s">
        <v>182</v>
      </c>
      <c r="G52" s="31">
        <v>271</v>
      </c>
      <c r="H52" s="32">
        <v>1</v>
      </c>
      <c r="I52" s="33" t="str">
        <f t="shared" si="0"/>
        <v/>
      </c>
      <c r="J52" s="33" t="str">
        <f t="shared" si="1"/>
        <v/>
      </c>
      <c r="K52" s="114"/>
      <c r="L52" s="114"/>
    </row>
    <row r="53" spans="1:28" s="36" customFormat="1" ht="22.5">
      <c r="A53" s="26">
        <f t="shared" si="2"/>
        <v>49</v>
      </c>
      <c r="B53" s="158">
        <v>1</v>
      </c>
      <c r="C53" s="26" t="s">
        <v>2708</v>
      </c>
      <c r="D53" s="26" t="s">
        <v>2709</v>
      </c>
      <c r="E53" s="26"/>
      <c r="F53" s="35" t="s">
        <v>2262</v>
      </c>
      <c r="G53" s="31">
        <v>272</v>
      </c>
      <c r="H53" s="32">
        <v>5</v>
      </c>
      <c r="I53" s="33" t="str">
        <f t="shared" si="0"/>
        <v/>
      </c>
      <c r="J53" s="274">
        <f>IF(J54="-",_xlfn.NUMBERVALUE(I53)/100000*-1,_xlfn.NUMBERVALUE(I53)/100000)</f>
        <v>0</v>
      </c>
      <c r="K53" s="114"/>
      <c r="L53" s="114"/>
    </row>
    <row r="54" spans="1:28" s="36" customFormat="1" ht="23.25" customHeight="1">
      <c r="A54" s="26">
        <f t="shared" si="2"/>
        <v>50</v>
      </c>
      <c r="B54" s="158">
        <v>1</v>
      </c>
      <c r="C54" s="26" t="s">
        <v>2710</v>
      </c>
      <c r="D54" s="26" t="s">
        <v>2711</v>
      </c>
      <c r="E54" s="26" t="s">
        <v>208</v>
      </c>
      <c r="F54" s="35" t="s">
        <v>182</v>
      </c>
      <c r="G54" s="31">
        <v>277</v>
      </c>
      <c r="H54" s="32">
        <v>1</v>
      </c>
      <c r="I54" s="33" t="str">
        <f t="shared" si="0"/>
        <v/>
      </c>
      <c r="J54" s="33" t="str">
        <f t="shared" si="1"/>
        <v/>
      </c>
      <c r="K54" s="114"/>
      <c r="L54" s="114"/>
    </row>
    <row r="55" spans="1:28" s="36" customFormat="1" ht="22.5">
      <c r="A55" s="26">
        <f t="shared" si="2"/>
        <v>51</v>
      </c>
      <c r="B55" s="158">
        <v>1</v>
      </c>
      <c r="C55" s="26" t="s">
        <v>2712</v>
      </c>
      <c r="D55" s="26" t="s">
        <v>2295</v>
      </c>
      <c r="E55" s="26"/>
      <c r="F55" s="35" t="s">
        <v>2262</v>
      </c>
      <c r="G55" s="31">
        <v>278</v>
      </c>
      <c r="H55" s="32">
        <v>5</v>
      </c>
      <c r="I55" s="33" t="str">
        <f t="shared" si="0"/>
        <v/>
      </c>
      <c r="J55" s="274">
        <f>IF(J56="-",_xlfn.NUMBERVALUE(I55)/100000*-1,_xlfn.NUMBERVALUE(I55)/100000)</f>
        <v>0</v>
      </c>
      <c r="K55" s="114"/>
      <c r="L55" s="114"/>
    </row>
    <row r="56" spans="1:28" s="36" customFormat="1" ht="23.25" customHeight="1">
      <c r="A56" s="26">
        <f t="shared" si="2"/>
        <v>52</v>
      </c>
      <c r="B56" s="158">
        <v>1</v>
      </c>
      <c r="C56" s="26" t="s">
        <v>2713</v>
      </c>
      <c r="D56" s="26" t="s">
        <v>2297</v>
      </c>
      <c r="E56" s="26" t="s">
        <v>208</v>
      </c>
      <c r="F56" s="35" t="s">
        <v>182</v>
      </c>
      <c r="G56" s="31">
        <v>283</v>
      </c>
      <c r="H56" s="32">
        <v>1</v>
      </c>
      <c r="I56" s="33" t="str">
        <f t="shared" si="0"/>
        <v/>
      </c>
      <c r="J56" s="33" t="str">
        <f t="shared" si="1"/>
        <v/>
      </c>
      <c r="K56" s="114"/>
      <c r="L56" s="114"/>
    </row>
    <row r="57" spans="1:28" s="36" customFormat="1">
      <c r="A57" s="26">
        <f t="shared" si="2"/>
        <v>53</v>
      </c>
      <c r="B57" s="158">
        <v>1</v>
      </c>
      <c r="C57" s="26" t="s">
        <v>2714</v>
      </c>
      <c r="D57" s="26" t="s">
        <v>2261</v>
      </c>
      <c r="E57" s="26"/>
      <c r="F57" s="35" t="s">
        <v>2262</v>
      </c>
      <c r="G57" s="31">
        <v>284</v>
      </c>
      <c r="H57" s="32">
        <v>5</v>
      </c>
      <c r="I57" s="33" t="str">
        <f t="shared" si="0"/>
        <v/>
      </c>
      <c r="J57" s="274">
        <f>IF(J58="-",_xlfn.NUMBERVALUE(I57)/100000*-1,_xlfn.NUMBERVALUE(I57)/100000)</f>
        <v>0</v>
      </c>
      <c r="K57" s="114"/>
      <c r="L57" s="114"/>
    </row>
    <row r="58" spans="1:28" s="36" customFormat="1" ht="23.25" customHeight="1">
      <c r="A58" s="26">
        <f t="shared" si="2"/>
        <v>54</v>
      </c>
      <c r="B58" s="158">
        <v>1</v>
      </c>
      <c r="C58" s="26" t="s">
        <v>2715</v>
      </c>
      <c r="D58" s="26" t="s">
        <v>2264</v>
      </c>
      <c r="E58" s="26" t="s">
        <v>208</v>
      </c>
      <c r="F58" s="35" t="s">
        <v>182</v>
      </c>
      <c r="G58" s="31">
        <v>289</v>
      </c>
      <c r="H58" s="32">
        <v>1</v>
      </c>
      <c r="I58" s="33" t="str">
        <f t="shared" si="0"/>
        <v/>
      </c>
      <c r="J58" s="33" t="str">
        <f t="shared" si="1"/>
        <v/>
      </c>
      <c r="K58" s="114"/>
      <c r="L58" s="114"/>
    </row>
    <row r="59" spans="1:28" s="36" customFormat="1">
      <c r="A59" s="26">
        <f t="shared" si="2"/>
        <v>55</v>
      </c>
      <c r="B59" s="158">
        <v>1</v>
      </c>
      <c r="C59" s="26" t="s">
        <v>2716</v>
      </c>
      <c r="D59" s="26" t="s">
        <v>2266</v>
      </c>
      <c r="E59" s="26"/>
      <c r="F59" s="35" t="s">
        <v>2262</v>
      </c>
      <c r="G59" s="31">
        <v>290</v>
      </c>
      <c r="H59" s="32">
        <v>5</v>
      </c>
      <c r="I59" s="33" t="str">
        <f t="shared" si="0"/>
        <v/>
      </c>
      <c r="J59" s="274">
        <f>IF(J60="-",_xlfn.NUMBERVALUE(I59)/100000*-1,_xlfn.NUMBERVALUE(I59)/100000)</f>
        <v>0</v>
      </c>
      <c r="K59" s="114"/>
      <c r="L59" s="114"/>
    </row>
    <row r="60" spans="1:28" s="36" customFormat="1" ht="23.25" customHeight="1">
      <c r="A60" s="26">
        <f t="shared" si="2"/>
        <v>56</v>
      </c>
      <c r="B60" s="158">
        <v>1</v>
      </c>
      <c r="C60" s="26" t="s">
        <v>2717</v>
      </c>
      <c r="D60" s="26" t="s">
        <v>2268</v>
      </c>
      <c r="E60" s="26" t="s">
        <v>208</v>
      </c>
      <c r="F60" s="35" t="s">
        <v>182</v>
      </c>
      <c r="G60" s="31">
        <v>295</v>
      </c>
      <c r="H60" s="32">
        <v>1</v>
      </c>
      <c r="I60" s="33" t="str">
        <f t="shared" si="0"/>
        <v/>
      </c>
      <c r="J60" s="33" t="str">
        <f t="shared" si="1"/>
        <v/>
      </c>
      <c r="K60" s="114"/>
      <c r="L60" s="114"/>
    </row>
    <row r="61" spans="1:28" s="36" customFormat="1">
      <c r="A61" s="26">
        <f t="shared" si="2"/>
        <v>57</v>
      </c>
      <c r="B61" s="158">
        <v>1</v>
      </c>
      <c r="C61" s="26" t="s">
        <v>2718</v>
      </c>
      <c r="D61" s="26" t="s">
        <v>2399</v>
      </c>
      <c r="E61" s="26"/>
      <c r="F61" s="35" t="s">
        <v>2262</v>
      </c>
      <c r="G61" s="31">
        <v>296</v>
      </c>
      <c r="H61" s="32">
        <v>5</v>
      </c>
      <c r="I61" s="33" t="str">
        <f t="shared" si="0"/>
        <v/>
      </c>
      <c r="J61" s="274">
        <f>IF(J62="-",_xlfn.NUMBERVALUE(I61)/100000*-1,_xlfn.NUMBERVALUE(I61)/100000)</f>
        <v>0</v>
      </c>
      <c r="K61" s="114"/>
      <c r="L61" s="114"/>
    </row>
    <row r="62" spans="1:28" s="36" customFormat="1" ht="23.25" customHeight="1">
      <c r="A62" s="26">
        <f t="shared" si="2"/>
        <v>58</v>
      </c>
      <c r="B62" s="158">
        <v>1</v>
      </c>
      <c r="C62" s="26" t="s">
        <v>2719</v>
      </c>
      <c r="D62" s="26" t="s">
        <v>2401</v>
      </c>
      <c r="E62" s="26" t="s">
        <v>208</v>
      </c>
      <c r="F62" s="35" t="s">
        <v>182</v>
      </c>
      <c r="G62" s="31">
        <v>301</v>
      </c>
      <c r="H62" s="32">
        <v>1</v>
      </c>
      <c r="I62" s="33" t="str">
        <f t="shared" si="0"/>
        <v/>
      </c>
      <c r="J62" s="33" t="str">
        <f t="shared" si="1"/>
        <v/>
      </c>
      <c r="K62" s="114"/>
      <c r="L62" s="114"/>
    </row>
    <row r="63" spans="1:28" s="36" customFormat="1">
      <c r="A63" s="26">
        <f t="shared" si="2"/>
        <v>59</v>
      </c>
      <c r="B63" s="158">
        <v>1</v>
      </c>
      <c r="C63" s="26" t="s">
        <v>2720</v>
      </c>
      <c r="D63" s="26" t="s">
        <v>2721</v>
      </c>
      <c r="E63" s="26"/>
      <c r="F63" s="35" t="s">
        <v>323</v>
      </c>
      <c r="G63" s="31">
        <v>302</v>
      </c>
      <c r="H63" s="32">
        <v>5</v>
      </c>
      <c r="I63" s="33" t="str">
        <f t="shared" si="0"/>
        <v/>
      </c>
      <c r="J63" s="33" t="str">
        <f t="shared" si="1"/>
        <v/>
      </c>
      <c r="K63" s="114"/>
      <c r="L63" s="114"/>
    </row>
    <row r="64" spans="1:28" s="36" customFormat="1" outlineLevel="1">
      <c r="A64" s="35">
        <f t="shared" si="2"/>
        <v>59.1</v>
      </c>
      <c r="B64" s="37">
        <v>2</v>
      </c>
      <c r="C64" s="35" t="s">
        <v>2722</v>
      </c>
      <c r="D64" s="30" t="s">
        <v>1116</v>
      </c>
      <c r="E64" s="30"/>
      <c r="F64" s="30" t="s">
        <v>182</v>
      </c>
      <c r="G64" s="31">
        <v>302</v>
      </c>
      <c r="H64" s="32">
        <v>1</v>
      </c>
      <c r="I64" s="33" t="str">
        <f t="shared" si="0"/>
        <v/>
      </c>
      <c r="J64" s="33" t="str">
        <f t="shared" si="1"/>
        <v/>
      </c>
      <c r="K64" s="34"/>
      <c r="L64" s="34"/>
      <c r="M64" s="95"/>
      <c r="N64" s="95"/>
      <c r="O64" s="95"/>
      <c r="P64" s="95"/>
      <c r="Q64" s="95"/>
      <c r="R64" s="95"/>
      <c r="S64" s="95"/>
      <c r="T64" s="95"/>
      <c r="U64" s="95"/>
      <c r="V64" s="95"/>
      <c r="W64" s="95"/>
      <c r="X64" s="95"/>
      <c r="Y64" s="95"/>
      <c r="Z64" s="95"/>
      <c r="AA64" s="95"/>
      <c r="AB64" s="95"/>
    </row>
    <row r="65" spans="1:28" s="36" customFormat="1" outlineLevel="1">
      <c r="A65" s="35">
        <f t="shared" si="2"/>
        <v>59.2</v>
      </c>
      <c r="B65" s="37">
        <v>2</v>
      </c>
      <c r="C65" s="35" t="s">
        <v>2723</v>
      </c>
      <c r="D65" s="30" t="s">
        <v>1118</v>
      </c>
      <c r="E65" s="30"/>
      <c r="F65" s="30" t="s">
        <v>182</v>
      </c>
      <c r="G65" s="31">
        <v>303</v>
      </c>
      <c r="H65" s="32">
        <v>1</v>
      </c>
      <c r="I65" s="33" t="str">
        <f t="shared" si="0"/>
        <v/>
      </c>
      <c r="J65" s="33" t="str">
        <f t="shared" si="1"/>
        <v/>
      </c>
      <c r="K65" s="34"/>
      <c r="L65" s="34"/>
      <c r="M65" s="95"/>
      <c r="N65" s="95"/>
      <c r="O65" s="95"/>
      <c r="P65" s="95"/>
      <c r="Q65" s="95"/>
      <c r="R65" s="95"/>
      <c r="S65" s="95"/>
      <c r="T65" s="95"/>
      <c r="U65" s="95"/>
      <c r="V65" s="95"/>
      <c r="W65" s="95"/>
      <c r="X65" s="95"/>
      <c r="Y65" s="95"/>
      <c r="Z65" s="95"/>
      <c r="AA65" s="95"/>
      <c r="AB65" s="95"/>
    </row>
    <row r="66" spans="1:28" s="36" customFormat="1" outlineLevel="1">
      <c r="A66" s="35">
        <f t="shared" si="2"/>
        <v>59.300000000000004</v>
      </c>
      <c r="B66" s="37">
        <v>2</v>
      </c>
      <c r="C66" s="35" t="s">
        <v>2724</v>
      </c>
      <c r="D66" s="30" t="s">
        <v>1120</v>
      </c>
      <c r="E66" s="30"/>
      <c r="F66" s="30" t="s">
        <v>182</v>
      </c>
      <c r="G66" s="31">
        <v>304</v>
      </c>
      <c r="H66" s="32">
        <v>1</v>
      </c>
      <c r="I66" s="33" t="str">
        <f t="shared" si="0"/>
        <v/>
      </c>
      <c r="J66" s="33" t="str">
        <f t="shared" si="1"/>
        <v/>
      </c>
      <c r="K66" s="34"/>
      <c r="L66" s="34"/>
      <c r="M66" s="95"/>
      <c r="N66" s="95"/>
      <c r="O66" s="95"/>
      <c r="P66" s="95"/>
      <c r="Q66" s="95"/>
      <c r="R66" s="95"/>
      <c r="S66" s="95"/>
      <c r="T66" s="95"/>
      <c r="U66" s="95"/>
      <c r="V66" s="95"/>
      <c r="W66" s="95"/>
      <c r="X66" s="95"/>
      <c r="Y66" s="95"/>
      <c r="Z66" s="95"/>
      <c r="AA66" s="95"/>
      <c r="AB66" s="95"/>
    </row>
    <row r="67" spans="1:28" s="36" customFormat="1" outlineLevel="1">
      <c r="A67" s="35">
        <f t="shared" si="2"/>
        <v>59.400000000000006</v>
      </c>
      <c r="B67" s="37">
        <v>2</v>
      </c>
      <c r="C67" s="35" t="s">
        <v>2725</v>
      </c>
      <c r="D67" s="30" t="s">
        <v>1122</v>
      </c>
      <c r="E67" s="30"/>
      <c r="F67" s="30" t="s">
        <v>182</v>
      </c>
      <c r="G67" s="31">
        <v>305</v>
      </c>
      <c r="H67" s="32">
        <v>1</v>
      </c>
      <c r="I67" s="33" t="str">
        <f t="shared" si="0"/>
        <v/>
      </c>
      <c r="J67" s="33" t="str">
        <f t="shared" ref="J67:J130" si="4">I67</f>
        <v/>
      </c>
      <c r="K67" s="34"/>
      <c r="L67" s="34"/>
      <c r="M67" s="95"/>
      <c r="N67" s="95"/>
      <c r="O67" s="95"/>
      <c r="P67" s="95"/>
      <c r="Q67" s="95"/>
      <c r="R67" s="95"/>
      <c r="S67" s="95"/>
      <c r="T67" s="95"/>
      <c r="U67" s="95"/>
      <c r="V67" s="95"/>
      <c r="W67" s="95"/>
      <c r="X67" s="95"/>
      <c r="Y67" s="95"/>
      <c r="Z67" s="95"/>
      <c r="AA67" s="95"/>
      <c r="AB67" s="95"/>
    </row>
    <row r="68" spans="1:28" s="36" customFormat="1" outlineLevel="1">
      <c r="A68" s="35">
        <f t="shared" ref="A68:A131" si="5">IF(B68=1,TRUNC(A67)+1,A67+0.1)</f>
        <v>59.500000000000007</v>
      </c>
      <c r="B68" s="37">
        <v>2</v>
      </c>
      <c r="C68" s="35" t="s">
        <v>2726</v>
      </c>
      <c r="D68" s="30" t="s">
        <v>1124</v>
      </c>
      <c r="E68" s="30"/>
      <c r="F68" s="30" t="s">
        <v>182</v>
      </c>
      <c r="G68" s="31">
        <v>306</v>
      </c>
      <c r="H68" s="32">
        <v>1</v>
      </c>
      <c r="I68" s="33" t="str">
        <f t="shared" si="0"/>
        <v/>
      </c>
      <c r="J68" s="33" t="str">
        <f t="shared" si="4"/>
        <v/>
      </c>
      <c r="K68" s="34"/>
      <c r="L68" s="34"/>
      <c r="M68" s="95"/>
      <c r="N68" s="95"/>
      <c r="O68" s="95"/>
      <c r="P68" s="95"/>
      <c r="Q68" s="95"/>
      <c r="R68" s="95"/>
      <c r="S68" s="95"/>
      <c r="T68" s="95"/>
      <c r="U68" s="95"/>
      <c r="V68" s="95"/>
      <c r="W68" s="95"/>
      <c r="X68" s="95"/>
      <c r="Y68" s="95"/>
      <c r="Z68" s="95"/>
      <c r="AA68" s="95"/>
      <c r="AB68" s="95"/>
    </row>
    <row r="69" spans="1:28" s="36" customFormat="1" ht="33.75">
      <c r="A69" s="26">
        <f t="shared" si="5"/>
        <v>60</v>
      </c>
      <c r="B69" s="158">
        <v>1</v>
      </c>
      <c r="C69" s="26" t="s">
        <v>2727</v>
      </c>
      <c r="D69" s="26" t="s">
        <v>2728</v>
      </c>
      <c r="E69" s="26" t="s">
        <v>2729</v>
      </c>
      <c r="F69" s="35" t="s">
        <v>156</v>
      </c>
      <c r="G69" s="31">
        <v>307</v>
      </c>
      <c r="H69" s="32">
        <v>2</v>
      </c>
      <c r="I69" s="33" t="str">
        <f t="shared" si="0"/>
        <v/>
      </c>
      <c r="J69" s="33" t="str">
        <f t="shared" si="4"/>
        <v/>
      </c>
      <c r="K69" s="124" t="s">
        <v>5181</v>
      </c>
      <c r="L69" s="114"/>
    </row>
    <row r="70" spans="1:28" s="36" customFormat="1">
      <c r="A70" s="26">
        <f t="shared" si="5"/>
        <v>61</v>
      </c>
      <c r="B70" s="158">
        <v>1</v>
      </c>
      <c r="C70" s="26" t="s">
        <v>2730</v>
      </c>
      <c r="D70" s="26" t="s">
        <v>610</v>
      </c>
      <c r="E70" s="26"/>
      <c r="F70" s="35" t="s">
        <v>215</v>
      </c>
      <c r="G70" s="31">
        <v>309</v>
      </c>
      <c r="H70" s="32">
        <v>9</v>
      </c>
      <c r="I70" s="33" t="str">
        <f t="shared" si="0"/>
        <v/>
      </c>
      <c r="J70" s="274">
        <f>IF(J71="-",_xlfn.NUMBERVALUE(I70)/100000*-1,_xlfn.NUMBERVALUE(I70)/100000)</f>
        <v>0</v>
      </c>
      <c r="K70" s="114"/>
      <c r="L70" s="114"/>
    </row>
    <row r="71" spans="1:28" s="36" customFormat="1" ht="23.25" customHeight="1">
      <c r="A71" s="26">
        <f t="shared" si="5"/>
        <v>62</v>
      </c>
      <c r="B71" s="158">
        <v>1</v>
      </c>
      <c r="C71" s="26" t="s">
        <v>2731</v>
      </c>
      <c r="D71" s="26" t="s">
        <v>612</v>
      </c>
      <c r="E71" s="26" t="s">
        <v>208</v>
      </c>
      <c r="F71" s="35" t="s">
        <v>182</v>
      </c>
      <c r="G71" s="31">
        <v>318</v>
      </c>
      <c r="H71" s="32">
        <v>1</v>
      </c>
      <c r="I71" s="33" t="str">
        <f t="shared" si="0"/>
        <v/>
      </c>
      <c r="J71" s="33" t="str">
        <f t="shared" si="4"/>
        <v/>
      </c>
      <c r="K71" s="114"/>
      <c r="L71" s="114"/>
    </row>
    <row r="72" spans="1:28" s="36" customFormat="1" ht="78.75">
      <c r="A72" s="26">
        <f t="shared" si="5"/>
        <v>63</v>
      </c>
      <c r="B72" s="158">
        <v>1</v>
      </c>
      <c r="C72" s="26" t="s">
        <v>2732</v>
      </c>
      <c r="D72" s="26" t="s">
        <v>2733</v>
      </c>
      <c r="E72" s="26" t="s">
        <v>2734</v>
      </c>
      <c r="F72" s="35" t="s">
        <v>182</v>
      </c>
      <c r="G72" s="31">
        <v>319</v>
      </c>
      <c r="H72" s="32">
        <v>1</v>
      </c>
      <c r="I72" s="33" t="str">
        <f t="shared" si="0"/>
        <v/>
      </c>
      <c r="J72" s="33" t="str">
        <f t="shared" si="4"/>
        <v/>
      </c>
      <c r="K72" s="114"/>
      <c r="L72" s="114"/>
    </row>
    <row r="73" spans="1:28" s="36" customFormat="1" ht="33.75">
      <c r="A73" s="26">
        <f t="shared" si="5"/>
        <v>64</v>
      </c>
      <c r="B73" s="158">
        <v>1</v>
      </c>
      <c r="C73" s="26" t="s">
        <v>2735</v>
      </c>
      <c r="D73" s="26" t="s">
        <v>2736</v>
      </c>
      <c r="E73" s="26" t="s">
        <v>2737</v>
      </c>
      <c r="F73" s="35" t="s">
        <v>182</v>
      </c>
      <c r="G73" s="31">
        <v>320</v>
      </c>
      <c r="H73" s="32">
        <v>1</v>
      </c>
      <c r="I73" s="33" t="str">
        <f t="shared" si="0"/>
        <v/>
      </c>
      <c r="J73" s="33" t="str">
        <f t="shared" si="4"/>
        <v/>
      </c>
      <c r="K73" s="114"/>
      <c r="L73" s="114"/>
    </row>
    <row r="74" spans="1:28" s="36" customFormat="1">
      <c r="A74" s="26">
        <f t="shared" si="5"/>
        <v>65</v>
      </c>
      <c r="B74" s="158">
        <v>1</v>
      </c>
      <c r="C74" s="26" t="s">
        <v>2738</v>
      </c>
      <c r="D74" s="26" t="s">
        <v>295</v>
      </c>
      <c r="E74" s="26"/>
      <c r="F74" s="35" t="s">
        <v>156</v>
      </c>
      <c r="G74" s="31">
        <v>321</v>
      </c>
      <c r="H74" s="32">
        <v>2</v>
      </c>
      <c r="I74" s="33" t="str">
        <f t="shared" si="0"/>
        <v/>
      </c>
      <c r="J74" s="33" t="str">
        <f t="shared" si="4"/>
        <v/>
      </c>
      <c r="K74" s="114"/>
      <c r="L74" s="114"/>
    </row>
    <row r="75" spans="1:28" s="36" customFormat="1">
      <c r="A75" s="26">
        <f t="shared" si="5"/>
        <v>66</v>
      </c>
      <c r="B75" s="158">
        <v>1</v>
      </c>
      <c r="C75" s="26" t="s">
        <v>2739</v>
      </c>
      <c r="D75" s="26" t="s">
        <v>297</v>
      </c>
      <c r="E75" s="26"/>
      <c r="F75" s="35" t="s">
        <v>156</v>
      </c>
      <c r="G75" s="31">
        <v>323</v>
      </c>
      <c r="H75" s="32">
        <v>2</v>
      </c>
      <c r="I75" s="33" t="str">
        <f t="shared" ref="I75:I141" si="6">MID($I$1,G75,H75)</f>
        <v/>
      </c>
      <c r="J75" s="33" t="str">
        <f t="shared" si="4"/>
        <v/>
      </c>
      <c r="K75" s="114"/>
      <c r="L75" s="114"/>
    </row>
    <row r="76" spans="1:28" s="36" customFormat="1" ht="78.75">
      <c r="A76" s="26">
        <f t="shared" si="5"/>
        <v>67</v>
      </c>
      <c r="B76" s="158">
        <v>1</v>
      </c>
      <c r="C76" s="26" t="s">
        <v>2740</v>
      </c>
      <c r="D76" s="26" t="s">
        <v>2741</v>
      </c>
      <c r="E76" s="26" t="s">
        <v>2742</v>
      </c>
      <c r="F76" s="35" t="s">
        <v>156</v>
      </c>
      <c r="G76" s="31">
        <v>325</v>
      </c>
      <c r="H76" s="32">
        <v>2</v>
      </c>
      <c r="I76" s="33" t="str">
        <f t="shared" si="6"/>
        <v/>
      </c>
      <c r="J76" s="33" t="str">
        <f t="shared" si="4"/>
        <v/>
      </c>
      <c r="K76" s="114"/>
      <c r="L76" s="114"/>
    </row>
    <row r="77" spans="1:28" s="36" customFormat="1" ht="33.75">
      <c r="A77" s="26">
        <f t="shared" si="5"/>
        <v>68</v>
      </c>
      <c r="B77" s="158">
        <v>1</v>
      </c>
      <c r="C77" s="26" t="s">
        <v>2743</v>
      </c>
      <c r="D77" s="26" t="s">
        <v>2744</v>
      </c>
      <c r="E77" s="26" t="s">
        <v>2745</v>
      </c>
      <c r="F77" s="35" t="s">
        <v>182</v>
      </c>
      <c r="G77" s="31">
        <v>327</v>
      </c>
      <c r="H77" s="32">
        <v>1</v>
      </c>
      <c r="I77" s="33" t="str">
        <f t="shared" si="6"/>
        <v/>
      </c>
      <c r="J77" s="33" t="str">
        <f t="shared" si="4"/>
        <v/>
      </c>
      <c r="K77" s="114"/>
      <c r="L77" s="114"/>
    </row>
    <row r="78" spans="1:28" s="36" customFormat="1">
      <c r="A78" s="26">
        <f t="shared" si="5"/>
        <v>69</v>
      </c>
      <c r="B78" s="158">
        <v>1</v>
      </c>
      <c r="C78" s="26" t="s">
        <v>2746</v>
      </c>
      <c r="D78" s="26" t="s">
        <v>1503</v>
      </c>
      <c r="E78" s="26"/>
      <c r="F78" s="35" t="s">
        <v>342</v>
      </c>
      <c r="G78" s="31">
        <v>328</v>
      </c>
      <c r="H78" s="32">
        <v>8</v>
      </c>
      <c r="I78" s="33" t="str">
        <f t="shared" si="6"/>
        <v/>
      </c>
      <c r="J78" s="245" t="str">
        <f t="shared" ref="J78:J79" si="7">IF(AND(I78&lt;&gt;"",I78&lt;&gt;"00000000"),DATE(LEFT(I78,4),MID(I78,5,2),RIGHT(I78,2)),"")</f>
        <v/>
      </c>
      <c r="K78" s="114" t="s">
        <v>2747</v>
      </c>
      <c r="L78" s="114"/>
    </row>
    <row r="79" spans="1:28" s="36" customFormat="1">
      <c r="A79" s="26">
        <f t="shared" si="5"/>
        <v>70</v>
      </c>
      <c r="B79" s="158">
        <v>1</v>
      </c>
      <c r="C79" s="26" t="s">
        <v>2748</v>
      </c>
      <c r="D79" s="26" t="s">
        <v>2749</v>
      </c>
      <c r="E79" s="26"/>
      <c r="F79" s="35" t="s">
        <v>342</v>
      </c>
      <c r="G79" s="31">
        <v>336</v>
      </c>
      <c r="H79" s="32">
        <v>8</v>
      </c>
      <c r="I79" s="33" t="str">
        <f t="shared" si="6"/>
        <v/>
      </c>
      <c r="J79" s="245" t="str">
        <f t="shared" si="7"/>
        <v/>
      </c>
      <c r="K79" s="114" t="s">
        <v>2750</v>
      </c>
      <c r="L79" s="114"/>
    </row>
    <row r="80" spans="1:28" s="36" customFormat="1">
      <c r="A80" s="26">
        <f t="shared" si="5"/>
        <v>71</v>
      </c>
      <c r="B80" s="158">
        <v>1</v>
      </c>
      <c r="C80" s="26" t="s">
        <v>2751</v>
      </c>
      <c r="D80" s="26" t="s">
        <v>2752</v>
      </c>
      <c r="E80" s="26"/>
      <c r="F80" s="35" t="s">
        <v>678</v>
      </c>
      <c r="G80" s="31">
        <v>344</v>
      </c>
      <c r="H80" s="32">
        <v>5</v>
      </c>
      <c r="I80" s="33" t="str">
        <f t="shared" si="6"/>
        <v/>
      </c>
      <c r="J80" s="243">
        <f t="shared" ref="J80" si="8">_xlfn.NUMBERVALUE(I80)</f>
        <v>0</v>
      </c>
      <c r="K80" s="114"/>
      <c r="L80" s="114"/>
    </row>
    <row r="81" spans="1:12" s="36" customFormat="1" ht="23.25" customHeight="1">
      <c r="A81" s="26">
        <f t="shared" si="5"/>
        <v>72</v>
      </c>
      <c r="B81" s="158">
        <v>1</v>
      </c>
      <c r="C81" s="26" t="s">
        <v>2753</v>
      </c>
      <c r="D81" s="26" t="s">
        <v>2754</v>
      </c>
      <c r="E81" s="26" t="s">
        <v>208</v>
      </c>
      <c r="F81" s="35" t="s">
        <v>182</v>
      </c>
      <c r="G81" s="31">
        <v>349</v>
      </c>
      <c r="H81" s="32">
        <v>1</v>
      </c>
      <c r="I81" s="33" t="str">
        <f t="shared" si="6"/>
        <v/>
      </c>
      <c r="J81" s="33" t="str">
        <f t="shared" si="4"/>
        <v/>
      </c>
      <c r="K81" s="114"/>
      <c r="L81" s="114"/>
    </row>
    <row r="82" spans="1:12" s="36" customFormat="1">
      <c r="A82" s="26">
        <f t="shared" si="5"/>
        <v>73</v>
      </c>
      <c r="B82" s="158">
        <v>1</v>
      </c>
      <c r="C82" s="26" t="s">
        <v>2755</v>
      </c>
      <c r="D82" s="26" t="s">
        <v>2756</v>
      </c>
      <c r="E82" s="26"/>
      <c r="F82" s="35" t="s">
        <v>215</v>
      </c>
      <c r="G82" s="31">
        <v>350</v>
      </c>
      <c r="H82" s="32">
        <v>9</v>
      </c>
      <c r="I82" s="33" t="str">
        <f t="shared" si="6"/>
        <v/>
      </c>
      <c r="J82" s="274">
        <f>IF(J83="-",_xlfn.NUMBERVALUE(I82)/100000*-1,_xlfn.NUMBERVALUE(I82)/100000)</f>
        <v>0</v>
      </c>
      <c r="K82" s="114"/>
      <c r="L82" s="114"/>
    </row>
    <row r="83" spans="1:12" s="36" customFormat="1" ht="23.25" customHeight="1">
      <c r="A83" s="26">
        <f t="shared" si="5"/>
        <v>74</v>
      </c>
      <c r="B83" s="158">
        <v>1</v>
      </c>
      <c r="C83" s="26" t="s">
        <v>2757</v>
      </c>
      <c r="D83" s="26" t="s">
        <v>2758</v>
      </c>
      <c r="E83" s="26" t="s">
        <v>208</v>
      </c>
      <c r="F83" s="35" t="s">
        <v>182</v>
      </c>
      <c r="G83" s="31">
        <v>359</v>
      </c>
      <c r="H83" s="32">
        <v>1</v>
      </c>
      <c r="I83" s="33" t="str">
        <f t="shared" si="6"/>
        <v/>
      </c>
      <c r="J83" s="33" t="str">
        <f t="shared" si="4"/>
        <v/>
      </c>
      <c r="K83" s="114"/>
      <c r="L83" s="114"/>
    </row>
    <row r="84" spans="1:12" s="36" customFormat="1">
      <c r="A84" s="26">
        <f t="shared" si="5"/>
        <v>75</v>
      </c>
      <c r="B84" s="158">
        <v>1</v>
      </c>
      <c r="C84" s="26" t="s">
        <v>2759</v>
      </c>
      <c r="D84" s="26" t="s">
        <v>2760</v>
      </c>
      <c r="E84" s="26"/>
      <c r="F84" s="35" t="s">
        <v>342</v>
      </c>
      <c r="G84" s="31">
        <v>360</v>
      </c>
      <c r="H84" s="32">
        <v>8</v>
      </c>
      <c r="I84" s="33" t="str">
        <f t="shared" si="6"/>
        <v/>
      </c>
      <c r="J84" s="245" t="str">
        <f>IF(AND(I84&lt;&gt;"",I84&lt;&gt;"00000000"),DATE(LEFT(I84,4),MID(I84,5,2),RIGHT(I84,2)),"")</f>
        <v/>
      </c>
      <c r="K84" s="114"/>
      <c r="L84" s="114"/>
    </row>
    <row r="85" spans="1:12" s="36" customFormat="1">
      <c r="A85" s="26">
        <f t="shared" si="5"/>
        <v>76</v>
      </c>
      <c r="B85" s="158">
        <v>1</v>
      </c>
      <c r="C85" s="26" t="s">
        <v>2761</v>
      </c>
      <c r="D85" s="26" t="s">
        <v>2762</v>
      </c>
      <c r="E85" s="26"/>
      <c r="F85" s="35" t="s">
        <v>678</v>
      </c>
      <c r="G85" s="31">
        <v>368</v>
      </c>
      <c r="H85" s="32">
        <v>5</v>
      </c>
      <c r="I85" s="33" t="str">
        <f t="shared" si="6"/>
        <v/>
      </c>
      <c r="J85" s="243">
        <f t="shared" ref="J85" si="9">_xlfn.NUMBERVALUE(I85)</f>
        <v>0</v>
      </c>
      <c r="K85" s="114"/>
      <c r="L85" s="114"/>
    </row>
    <row r="86" spans="1:12" s="36" customFormat="1" ht="23.25" customHeight="1">
      <c r="A86" s="26">
        <f t="shared" si="5"/>
        <v>77</v>
      </c>
      <c r="B86" s="158">
        <v>1</v>
      </c>
      <c r="C86" s="26" t="s">
        <v>2763</v>
      </c>
      <c r="D86" s="26" t="s">
        <v>2764</v>
      </c>
      <c r="E86" s="26" t="s">
        <v>208</v>
      </c>
      <c r="F86" s="35" t="s">
        <v>182</v>
      </c>
      <c r="G86" s="31">
        <v>373</v>
      </c>
      <c r="H86" s="32">
        <v>1</v>
      </c>
      <c r="I86" s="33" t="str">
        <f t="shared" si="6"/>
        <v/>
      </c>
      <c r="J86" s="33" t="str">
        <f t="shared" si="4"/>
        <v/>
      </c>
      <c r="K86" s="114"/>
      <c r="L86" s="114"/>
    </row>
    <row r="87" spans="1:12" s="36" customFormat="1">
      <c r="A87" s="26">
        <f t="shared" si="5"/>
        <v>78</v>
      </c>
      <c r="B87" s="158">
        <v>1</v>
      </c>
      <c r="C87" s="26" t="s">
        <v>2765</v>
      </c>
      <c r="D87" s="26" t="s">
        <v>2766</v>
      </c>
      <c r="E87" s="26"/>
      <c r="F87" s="35" t="s">
        <v>215</v>
      </c>
      <c r="G87" s="31">
        <v>374</v>
      </c>
      <c r="H87" s="32">
        <v>9</v>
      </c>
      <c r="I87" s="33" t="str">
        <f t="shared" si="6"/>
        <v/>
      </c>
      <c r="J87" s="274">
        <f>IF(J88="-",_xlfn.NUMBERVALUE(I87)/100000*-1,_xlfn.NUMBERVALUE(I87)/100000)</f>
        <v>0</v>
      </c>
      <c r="K87" s="114"/>
      <c r="L87" s="114"/>
    </row>
    <row r="88" spans="1:12" s="36" customFormat="1" ht="23.25" customHeight="1">
      <c r="A88" s="26">
        <f t="shared" si="5"/>
        <v>79</v>
      </c>
      <c r="B88" s="158">
        <v>1</v>
      </c>
      <c r="C88" s="26" t="s">
        <v>2767</v>
      </c>
      <c r="D88" s="26" t="s">
        <v>2768</v>
      </c>
      <c r="E88" s="26" t="s">
        <v>208</v>
      </c>
      <c r="F88" s="35" t="s">
        <v>182</v>
      </c>
      <c r="G88" s="31">
        <v>383</v>
      </c>
      <c r="H88" s="32">
        <v>1</v>
      </c>
      <c r="I88" s="33" t="str">
        <f t="shared" si="6"/>
        <v/>
      </c>
      <c r="J88" s="33" t="str">
        <f t="shared" si="4"/>
        <v/>
      </c>
      <c r="K88" s="114"/>
      <c r="L88" s="114"/>
    </row>
    <row r="89" spans="1:12" s="36" customFormat="1">
      <c r="A89" s="26">
        <f t="shared" si="5"/>
        <v>80</v>
      </c>
      <c r="B89" s="158">
        <v>1</v>
      </c>
      <c r="C89" s="26" t="s">
        <v>2769</v>
      </c>
      <c r="D89" s="26" t="s">
        <v>2770</v>
      </c>
      <c r="E89" s="26"/>
      <c r="F89" s="35" t="s">
        <v>215</v>
      </c>
      <c r="G89" s="31">
        <v>384</v>
      </c>
      <c r="H89" s="32">
        <v>9</v>
      </c>
      <c r="I89" s="33" t="str">
        <f t="shared" si="6"/>
        <v/>
      </c>
      <c r="J89" s="274">
        <f>IF(J90="-",_xlfn.NUMBERVALUE(I89)/100000*-1,_xlfn.NUMBERVALUE(I89)/100000)</f>
        <v>0</v>
      </c>
      <c r="K89" s="114"/>
      <c r="L89" s="114"/>
    </row>
    <row r="90" spans="1:12" s="36" customFormat="1" ht="23.25" customHeight="1">
      <c r="A90" s="26">
        <f t="shared" si="5"/>
        <v>81</v>
      </c>
      <c r="B90" s="158">
        <v>1</v>
      </c>
      <c r="C90" s="26" t="s">
        <v>2771</v>
      </c>
      <c r="D90" s="26" t="s">
        <v>2772</v>
      </c>
      <c r="E90" s="26" t="s">
        <v>208</v>
      </c>
      <c r="F90" s="35" t="s">
        <v>182</v>
      </c>
      <c r="G90" s="31">
        <v>393</v>
      </c>
      <c r="H90" s="32">
        <v>1</v>
      </c>
      <c r="I90" s="33" t="str">
        <f t="shared" si="6"/>
        <v/>
      </c>
      <c r="J90" s="33" t="str">
        <f t="shared" si="4"/>
        <v/>
      </c>
      <c r="K90" s="114"/>
      <c r="L90" s="114"/>
    </row>
    <row r="91" spans="1:12" s="36" customFormat="1">
      <c r="A91" s="26">
        <f t="shared" si="5"/>
        <v>82</v>
      </c>
      <c r="B91" s="158">
        <v>1</v>
      </c>
      <c r="C91" s="26" t="s">
        <v>2773</v>
      </c>
      <c r="D91" s="26" t="s">
        <v>2774</v>
      </c>
      <c r="E91" s="26"/>
      <c r="F91" s="35" t="s">
        <v>342</v>
      </c>
      <c r="G91" s="31">
        <v>394</v>
      </c>
      <c r="H91" s="32">
        <v>8</v>
      </c>
      <c r="I91" s="33" t="str">
        <f t="shared" si="6"/>
        <v/>
      </c>
      <c r="J91" s="245" t="str">
        <f>IF(AND(I91&lt;&gt;"",I91&lt;&gt;"00000000"),DATE(LEFT(I91,4),MID(I91,5,2),RIGHT(I91,2)),"")</f>
        <v/>
      </c>
      <c r="K91" s="114"/>
      <c r="L91" s="114"/>
    </row>
    <row r="92" spans="1:12" s="36" customFormat="1">
      <c r="A92" s="26">
        <f t="shared" si="5"/>
        <v>83</v>
      </c>
      <c r="B92" s="158">
        <v>1</v>
      </c>
      <c r="C92" s="26" t="s">
        <v>2775</v>
      </c>
      <c r="D92" s="26" t="s">
        <v>2776</v>
      </c>
      <c r="E92" s="26"/>
      <c r="F92" s="35" t="s">
        <v>678</v>
      </c>
      <c r="G92" s="31">
        <v>402</v>
      </c>
      <c r="H92" s="32">
        <v>5</v>
      </c>
      <c r="I92" s="33" t="str">
        <f t="shared" si="6"/>
        <v/>
      </c>
      <c r="J92" s="243">
        <f t="shared" ref="J92" si="10">_xlfn.NUMBERVALUE(I92)</f>
        <v>0</v>
      </c>
      <c r="K92" s="114"/>
      <c r="L92" s="114"/>
    </row>
    <row r="93" spans="1:12" s="36" customFormat="1" ht="23.25" customHeight="1">
      <c r="A93" s="26">
        <f t="shared" si="5"/>
        <v>84</v>
      </c>
      <c r="B93" s="158">
        <v>1</v>
      </c>
      <c r="C93" s="26" t="s">
        <v>2777</v>
      </c>
      <c r="D93" s="26" t="s">
        <v>2778</v>
      </c>
      <c r="E93" s="26" t="s">
        <v>208</v>
      </c>
      <c r="F93" s="35" t="s">
        <v>182</v>
      </c>
      <c r="G93" s="31">
        <v>407</v>
      </c>
      <c r="H93" s="32">
        <v>1</v>
      </c>
      <c r="I93" s="33" t="str">
        <f t="shared" si="6"/>
        <v/>
      </c>
      <c r="J93" s="33" t="str">
        <f t="shared" si="4"/>
        <v/>
      </c>
      <c r="K93" s="114"/>
      <c r="L93" s="114"/>
    </row>
    <row r="94" spans="1:12" s="36" customFormat="1">
      <c r="A94" s="26">
        <f t="shared" si="5"/>
        <v>85</v>
      </c>
      <c r="B94" s="158">
        <v>1</v>
      </c>
      <c r="C94" s="26" t="s">
        <v>2779</v>
      </c>
      <c r="D94" s="26" t="s">
        <v>2780</v>
      </c>
      <c r="E94" s="26"/>
      <c r="F94" s="35" t="s">
        <v>215</v>
      </c>
      <c r="G94" s="31">
        <v>408</v>
      </c>
      <c r="H94" s="32">
        <v>9</v>
      </c>
      <c r="I94" s="33" t="str">
        <f t="shared" si="6"/>
        <v/>
      </c>
      <c r="J94" s="274">
        <f>IF(J95="-",_xlfn.NUMBERVALUE(I94)/100000*-1,_xlfn.NUMBERVALUE(I94)/100000)</f>
        <v>0</v>
      </c>
      <c r="K94" s="114"/>
      <c r="L94" s="114"/>
    </row>
    <row r="95" spans="1:12" s="36" customFormat="1" ht="23.25" customHeight="1">
      <c r="A95" s="26">
        <f t="shared" si="5"/>
        <v>86</v>
      </c>
      <c r="B95" s="158">
        <v>1</v>
      </c>
      <c r="C95" s="26" t="s">
        <v>2781</v>
      </c>
      <c r="D95" s="26" t="s">
        <v>2782</v>
      </c>
      <c r="E95" s="26" t="s">
        <v>208</v>
      </c>
      <c r="F95" s="35" t="s">
        <v>182</v>
      </c>
      <c r="G95" s="31">
        <v>417</v>
      </c>
      <c r="H95" s="32">
        <v>1</v>
      </c>
      <c r="I95" s="33" t="str">
        <f t="shared" si="6"/>
        <v/>
      </c>
      <c r="J95" s="33" t="str">
        <f t="shared" si="4"/>
        <v/>
      </c>
      <c r="K95" s="114"/>
      <c r="L95" s="114"/>
    </row>
    <row r="96" spans="1:12" s="36" customFormat="1">
      <c r="A96" s="26">
        <f t="shared" si="5"/>
        <v>87</v>
      </c>
      <c r="B96" s="158">
        <v>1</v>
      </c>
      <c r="C96" s="26" t="s">
        <v>2783</v>
      </c>
      <c r="D96" s="26" t="s">
        <v>2784</v>
      </c>
      <c r="E96" s="26"/>
      <c r="F96" s="35" t="s">
        <v>215</v>
      </c>
      <c r="G96" s="31">
        <v>418</v>
      </c>
      <c r="H96" s="32">
        <v>9</v>
      </c>
      <c r="I96" s="33" t="str">
        <f t="shared" si="6"/>
        <v/>
      </c>
      <c r="J96" s="274">
        <f>IF(J97="-",_xlfn.NUMBERVALUE(I96)/100000*-1,_xlfn.NUMBERVALUE(I96)/100000)</f>
        <v>0</v>
      </c>
      <c r="K96" s="114"/>
      <c r="L96" s="114"/>
    </row>
    <row r="97" spans="1:12" s="36" customFormat="1" ht="23.25" customHeight="1">
      <c r="A97" s="26">
        <f t="shared" si="5"/>
        <v>88</v>
      </c>
      <c r="B97" s="158">
        <v>1</v>
      </c>
      <c r="C97" s="26" t="s">
        <v>2785</v>
      </c>
      <c r="D97" s="26" t="s">
        <v>2786</v>
      </c>
      <c r="E97" s="26" t="s">
        <v>208</v>
      </c>
      <c r="F97" s="35" t="s">
        <v>182</v>
      </c>
      <c r="G97" s="31">
        <v>427</v>
      </c>
      <c r="H97" s="32">
        <v>1</v>
      </c>
      <c r="I97" s="33" t="str">
        <f t="shared" si="6"/>
        <v/>
      </c>
      <c r="J97" s="33" t="str">
        <f t="shared" si="4"/>
        <v/>
      </c>
      <c r="K97" s="114"/>
      <c r="L97" s="114"/>
    </row>
    <row r="98" spans="1:12" s="36" customFormat="1">
      <c r="A98" s="26">
        <f t="shared" si="5"/>
        <v>89</v>
      </c>
      <c r="B98" s="158">
        <v>1</v>
      </c>
      <c r="C98" s="26" t="s">
        <v>2787</v>
      </c>
      <c r="D98" s="26" t="s">
        <v>2788</v>
      </c>
      <c r="E98" s="26"/>
      <c r="F98" s="35" t="s">
        <v>342</v>
      </c>
      <c r="G98" s="31">
        <v>428</v>
      </c>
      <c r="H98" s="32">
        <v>8</v>
      </c>
      <c r="I98" s="33" t="str">
        <f t="shared" si="6"/>
        <v/>
      </c>
      <c r="J98" s="245" t="str">
        <f>IF(AND(I98&lt;&gt;"",I98&lt;&gt;"00000000"),DATE(LEFT(I98,4),MID(I98,5,2),RIGHT(I98,2)),"")</f>
        <v/>
      </c>
      <c r="K98" s="114"/>
      <c r="L98" s="114"/>
    </row>
    <row r="99" spans="1:12" s="36" customFormat="1">
      <c r="A99" s="26">
        <f t="shared" si="5"/>
        <v>90</v>
      </c>
      <c r="B99" s="158">
        <v>1</v>
      </c>
      <c r="C99" s="26" t="s">
        <v>2789</v>
      </c>
      <c r="D99" s="26" t="s">
        <v>2790</v>
      </c>
      <c r="E99" s="26"/>
      <c r="F99" s="35" t="s">
        <v>678</v>
      </c>
      <c r="G99" s="31">
        <v>436</v>
      </c>
      <c r="H99" s="32">
        <v>5</v>
      </c>
      <c r="I99" s="33" t="str">
        <f t="shared" si="6"/>
        <v/>
      </c>
      <c r="J99" s="243">
        <f t="shared" ref="J99" si="11">_xlfn.NUMBERVALUE(I99)</f>
        <v>0</v>
      </c>
      <c r="K99" s="114"/>
      <c r="L99" s="114"/>
    </row>
    <row r="100" spans="1:12" s="36" customFormat="1" ht="23.25" customHeight="1">
      <c r="A100" s="26">
        <f t="shared" si="5"/>
        <v>91</v>
      </c>
      <c r="B100" s="158">
        <v>1</v>
      </c>
      <c r="C100" s="26" t="s">
        <v>2791</v>
      </c>
      <c r="D100" s="26" t="s">
        <v>2792</v>
      </c>
      <c r="E100" s="26" t="s">
        <v>208</v>
      </c>
      <c r="F100" s="35" t="s">
        <v>182</v>
      </c>
      <c r="G100" s="31">
        <v>441</v>
      </c>
      <c r="H100" s="32">
        <v>1</v>
      </c>
      <c r="I100" s="33" t="str">
        <f t="shared" si="6"/>
        <v/>
      </c>
      <c r="J100" s="33" t="str">
        <f t="shared" si="4"/>
        <v/>
      </c>
      <c r="K100" s="114"/>
      <c r="L100" s="114"/>
    </row>
    <row r="101" spans="1:12" s="36" customFormat="1">
      <c r="A101" s="26">
        <f t="shared" si="5"/>
        <v>92</v>
      </c>
      <c r="B101" s="158">
        <v>1</v>
      </c>
      <c r="C101" s="26" t="s">
        <v>2793</v>
      </c>
      <c r="D101" s="26" t="s">
        <v>2794</v>
      </c>
      <c r="E101" s="26"/>
      <c r="F101" s="35" t="s">
        <v>215</v>
      </c>
      <c r="G101" s="31">
        <v>442</v>
      </c>
      <c r="H101" s="32">
        <v>9</v>
      </c>
      <c r="I101" s="33" t="str">
        <f t="shared" si="6"/>
        <v/>
      </c>
      <c r="J101" s="274">
        <f>IF(J102="-",_xlfn.NUMBERVALUE(I101)/100000*-1,_xlfn.NUMBERVALUE(I101)/100000)</f>
        <v>0</v>
      </c>
      <c r="K101" s="114"/>
      <c r="L101" s="114"/>
    </row>
    <row r="102" spans="1:12" s="36" customFormat="1" ht="23.25" customHeight="1">
      <c r="A102" s="26">
        <f t="shared" si="5"/>
        <v>93</v>
      </c>
      <c r="B102" s="158">
        <v>1</v>
      </c>
      <c r="C102" s="26" t="s">
        <v>2795</v>
      </c>
      <c r="D102" s="26" t="s">
        <v>2796</v>
      </c>
      <c r="E102" s="26" t="s">
        <v>208</v>
      </c>
      <c r="F102" s="35" t="s">
        <v>182</v>
      </c>
      <c r="G102" s="31">
        <v>451</v>
      </c>
      <c r="H102" s="32">
        <v>1</v>
      </c>
      <c r="I102" s="33" t="str">
        <f t="shared" si="6"/>
        <v/>
      </c>
      <c r="J102" s="33" t="str">
        <f t="shared" si="4"/>
        <v/>
      </c>
      <c r="K102" s="114"/>
      <c r="L102" s="114"/>
    </row>
    <row r="103" spans="1:12" s="36" customFormat="1">
      <c r="A103" s="26">
        <f t="shared" si="5"/>
        <v>94</v>
      </c>
      <c r="B103" s="158">
        <v>1</v>
      </c>
      <c r="C103" s="26" t="s">
        <v>2797</v>
      </c>
      <c r="D103" s="26" t="s">
        <v>2798</v>
      </c>
      <c r="E103" s="26"/>
      <c r="F103" s="35" t="s">
        <v>215</v>
      </c>
      <c r="G103" s="31">
        <v>452</v>
      </c>
      <c r="H103" s="32">
        <v>9</v>
      </c>
      <c r="I103" s="33" t="str">
        <f t="shared" si="6"/>
        <v/>
      </c>
      <c r="J103" s="274">
        <f>IF(J104="-",_xlfn.NUMBERVALUE(I103)/100000*-1,_xlfn.NUMBERVALUE(I103)/100000)</f>
        <v>0</v>
      </c>
      <c r="K103" s="114"/>
      <c r="L103" s="114"/>
    </row>
    <row r="104" spans="1:12" s="36" customFormat="1" ht="23.25" customHeight="1">
      <c r="A104" s="26">
        <f t="shared" si="5"/>
        <v>95</v>
      </c>
      <c r="B104" s="158">
        <v>1</v>
      </c>
      <c r="C104" s="26" t="s">
        <v>2799</v>
      </c>
      <c r="D104" s="26" t="s">
        <v>2800</v>
      </c>
      <c r="E104" s="26" t="s">
        <v>208</v>
      </c>
      <c r="F104" s="35" t="s">
        <v>182</v>
      </c>
      <c r="G104" s="31">
        <v>461</v>
      </c>
      <c r="H104" s="32">
        <v>1</v>
      </c>
      <c r="I104" s="33" t="str">
        <f t="shared" si="6"/>
        <v/>
      </c>
      <c r="J104" s="33" t="str">
        <f t="shared" si="4"/>
        <v/>
      </c>
      <c r="K104" s="114"/>
      <c r="L104" s="114"/>
    </row>
    <row r="105" spans="1:12" s="36" customFormat="1" ht="22.5">
      <c r="A105" s="26">
        <f t="shared" si="5"/>
        <v>96</v>
      </c>
      <c r="B105" s="158">
        <v>1</v>
      </c>
      <c r="C105" s="26" t="s">
        <v>2801</v>
      </c>
      <c r="D105" s="26" t="s">
        <v>2369</v>
      </c>
      <c r="E105" s="26"/>
      <c r="F105" s="35"/>
      <c r="G105" s="31">
        <v>462</v>
      </c>
      <c r="H105" s="32">
        <v>4</v>
      </c>
      <c r="I105" s="33" t="str">
        <f t="shared" si="6"/>
        <v/>
      </c>
      <c r="J105" s="33" t="str">
        <f t="shared" si="4"/>
        <v/>
      </c>
      <c r="K105" s="124" t="s">
        <v>2370</v>
      </c>
      <c r="L105" s="114" t="s">
        <v>2371</v>
      </c>
    </row>
    <row r="106" spans="1:12" s="36" customFormat="1" outlineLevel="1">
      <c r="A106" s="35">
        <f t="shared" si="5"/>
        <v>96.1</v>
      </c>
      <c r="B106" s="159">
        <v>2</v>
      </c>
      <c r="C106" s="35" t="s">
        <v>2802</v>
      </c>
      <c r="D106" s="35" t="s">
        <v>2373</v>
      </c>
      <c r="E106" s="35"/>
      <c r="F106" s="35" t="s">
        <v>156</v>
      </c>
      <c r="G106" s="31">
        <v>462</v>
      </c>
      <c r="H106" s="32">
        <v>2</v>
      </c>
      <c r="I106" s="33" t="str">
        <f t="shared" si="6"/>
        <v/>
      </c>
      <c r="J106" s="33" t="str">
        <f t="shared" si="4"/>
        <v/>
      </c>
      <c r="K106" s="114"/>
      <c r="L106" s="114"/>
    </row>
    <row r="107" spans="1:12" s="36" customFormat="1" outlineLevel="1">
      <c r="A107" s="35">
        <f t="shared" si="5"/>
        <v>96.199999999999989</v>
      </c>
      <c r="B107" s="159">
        <v>2</v>
      </c>
      <c r="C107" s="35" t="s">
        <v>2803</v>
      </c>
      <c r="D107" s="35" t="s">
        <v>2375</v>
      </c>
      <c r="E107" s="35"/>
      <c r="F107" s="35" t="s">
        <v>156</v>
      </c>
      <c r="G107" s="31">
        <v>464</v>
      </c>
      <c r="H107" s="32">
        <v>2</v>
      </c>
      <c r="I107" s="33" t="str">
        <f t="shared" si="6"/>
        <v/>
      </c>
      <c r="J107" s="33" t="str">
        <f t="shared" si="4"/>
        <v/>
      </c>
      <c r="K107" s="114"/>
      <c r="L107" s="114"/>
    </row>
    <row r="108" spans="1:12" s="36" customFormat="1" ht="22.5">
      <c r="A108" s="26">
        <f t="shared" si="5"/>
        <v>97</v>
      </c>
      <c r="B108" s="158">
        <v>1</v>
      </c>
      <c r="C108" s="26" t="s">
        <v>2804</v>
      </c>
      <c r="D108" s="26" t="s">
        <v>1941</v>
      </c>
      <c r="E108" s="26" t="s">
        <v>246</v>
      </c>
      <c r="F108" s="35" t="s">
        <v>156</v>
      </c>
      <c r="G108" s="31">
        <v>466</v>
      </c>
      <c r="H108" s="32">
        <v>2</v>
      </c>
      <c r="I108" s="33" t="str">
        <f t="shared" si="6"/>
        <v/>
      </c>
      <c r="J108" s="33" t="str">
        <f t="shared" si="4"/>
        <v/>
      </c>
      <c r="K108" s="114"/>
      <c r="L108" s="114"/>
    </row>
    <row r="109" spans="1:12" s="36" customFormat="1" ht="22.5">
      <c r="A109" s="26">
        <f t="shared" si="5"/>
        <v>98</v>
      </c>
      <c r="B109" s="158">
        <v>1</v>
      </c>
      <c r="C109" s="26" t="s">
        <v>2805</v>
      </c>
      <c r="D109" s="26" t="s">
        <v>2806</v>
      </c>
      <c r="E109" s="26" t="s">
        <v>246</v>
      </c>
      <c r="F109" s="35" t="s">
        <v>156</v>
      </c>
      <c r="G109" s="31">
        <v>468</v>
      </c>
      <c r="H109" s="32">
        <v>2</v>
      </c>
      <c r="I109" s="33" t="str">
        <f t="shared" si="6"/>
        <v/>
      </c>
      <c r="J109" s="33" t="str">
        <f t="shared" si="4"/>
        <v/>
      </c>
      <c r="K109" s="114"/>
      <c r="L109" s="114"/>
    </row>
    <row r="110" spans="1:12" s="36" customFormat="1" ht="213.75">
      <c r="A110" s="26">
        <f t="shared" si="5"/>
        <v>99</v>
      </c>
      <c r="B110" s="158">
        <v>1</v>
      </c>
      <c r="C110" s="26" t="s">
        <v>2807</v>
      </c>
      <c r="D110" s="26" t="s">
        <v>2808</v>
      </c>
      <c r="E110" s="26" t="s">
        <v>2809</v>
      </c>
      <c r="F110" s="35" t="s">
        <v>182</v>
      </c>
      <c r="G110" s="31">
        <v>470</v>
      </c>
      <c r="H110" s="32">
        <v>1</v>
      </c>
      <c r="I110" s="33" t="str">
        <f t="shared" si="6"/>
        <v/>
      </c>
      <c r="J110" s="33" t="str">
        <f t="shared" si="4"/>
        <v/>
      </c>
      <c r="K110" s="114"/>
      <c r="L110" s="114"/>
    </row>
    <row r="111" spans="1:12" s="36" customFormat="1" hidden="1">
      <c r="A111" s="40">
        <f>IF(B111=1,TRUNC(A109)+1,A109+0.1)</f>
        <v>99</v>
      </c>
      <c r="B111" s="163">
        <v>1</v>
      </c>
      <c r="C111" s="40" t="s">
        <v>1013</v>
      </c>
      <c r="D111" s="40"/>
      <c r="E111" s="40"/>
      <c r="F111" s="40" t="s">
        <v>282</v>
      </c>
      <c r="G111" s="43">
        <v>471</v>
      </c>
      <c r="H111" s="44">
        <v>3</v>
      </c>
      <c r="I111" s="45" t="str">
        <f t="shared" si="6"/>
        <v/>
      </c>
      <c r="J111" s="45" t="str">
        <f t="shared" si="4"/>
        <v/>
      </c>
      <c r="K111" s="113"/>
      <c r="L111" s="113" t="s">
        <v>10</v>
      </c>
    </row>
    <row r="112" spans="1:12" s="36" customFormat="1" hidden="1">
      <c r="A112" s="40">
        <f>IF(B112=1,TRUNC(A110)+1,A110+0.1)</f>
        <v>100</v>
      </c>
      <c r="B112" s="163">
        <v>1</v>
      </c>
      <c r="C112" s="40" t="s">
        <v>2810</v>
      </c>
      <c r="D112" s="40" t="s">
        <v>2811</v>
      </c>
      <c r="E112" s="40"/>
      <c r="F112" s="40" t="s">
        <v>156</v>
      </c>
      <c r="G112" s="43">
        <v>474</v>
      </c>
      <c r="H112" s="44">
        <v>2</v>
      </c>
      <c r="I112" s="45" t="str">
        <f t="shared" si="6"/>
        <v/>
      </c>
      <c r="J112" s="45" t="str">
        <f t="shared" si="4"/>
        <v/>
      </c>
      <c r="K112" s="113"/>
      <c r="L112" s="113" t="s">
        <v>10</v>
      </c>
    </row>
    <row r="113" spans="1:12" s="36" customFormat="1" ht="112.5">
      <c r="A113" s="26">
        <f t="shared" si="5"/>
        <v>101</v>
      </c>
      <c r="B113" s="158">
        <v>1</v>
      </c>
      <c r="C113" s="26" t="s">
        <v>2812</v>
      </c>
      <c r="D113" s="26" t="s">
        <v>2813</v>
      </c>
      <c r="E113" s="26" t="s">
        <v>2814</v>
      </c>
      <c r="F113" s="35" t="s">
        <v>282</v>
      </c>
      <c r="G113" s="31">
        <v>476</v>
      </c>
      <c r="H113" s="32">
        <v>3</v>
      </c>
      <c r="I113" s="33" t="str">
        <f t="shared" si="6"/>
        <v/>
      </c>
      <c r="J113" s="33" t="str">
        <f t="shared" si="4"/>
        <v/>
      </c>
      <c r="K113" s="114"/>
      <c r="L113" s="114"/>
    </row>
    <row r="114" spans="1:12" s="36" customFormat="1" hidden="1">
      <c r="A114" s="40">
        <f t="shared" si="5"/>
        <v>102</v>
      </c>
      <c r="B114" s="163">
        <v>1</v>
      </c>
      <c r="C114" s="40" t="s">
        <v>2815</v>
      </c>
      <c r="D114" s="40" t="s">
        <v>2816</v>
      </c>
      <c r="E114" s="40"/>
      <c r="F114" s="40" t="s">
        <v>156</v>
      </c>
      <c r="G114" s="43">
        <v>479</v>
      </c>
      <c r="H114" s="44">
        <v>2</v>
      </c>
      <c r="I114" s="45" t="str">
        <f t="shared" si="6"/>
        <v/>
      </c>
      <c r="J114" s="45" t="str">
        <f t="shared" si="4"/>
        <v/>
      </c>
      <c r="K114" s="113"/>
      <c r="L114" s="113" t="s">
        <v>10</v>
      </c>
    </row>
    <row r="115" spans="1:12" s="36" customFormat="1">
      <c r="A115" s="26">
        <f t="shared" si="5"/>
        <v>103</v>
      </c>
      <c r="B115" s="158">
        <v>1</v>
      </c>
      <c r="C115" s="26" t="s">
        <v>2817</v>
      </c>
      <c r="D115" s="26" t="s">
        <v>2818</v>
      </c>
      <c r="E115" s="26"/>
      <c r="F115" s="35" t="s">
        <v>215</v>
      </c>
      <c r="G115" s="31">
        <v>481</v>
      </c>
      <c r="H115" s="32">
        <v>9</v>
      </c>
      <c r="I115" s="33" t="str">
        <f t="shared" si="6"/>
        <v/>
      </c>
      <c r="J115" s="274">
        <f>IF(J116="-",_xlfn.NUMBERVALUE(I115)/100000*-1,_xlfn.NUMBERVALUE(I115)/100000)</f>
        <v>0</v>
      </c>
      <c r="K115" s="34"/>
      <c r="L115" s="34"/>
    </row>
    <row r="116" spans="1:12" s="36" customFormat="1" ht="23.25" customHeight="1">
      <c r="A116" s="26">
        <f t="shared" si="5"/>
        <v>104</v>
      </c>
      <c r="B116" s="158">
        <v>1</v>
      </c>
      <c r="C116" s="26" t="s">
        <v>2819</v>
      </c>
      <c r="D116" s="26" t="s">
        <v>2820</v>
      </c>
      <c r="E116" s="26" t="s">
        <v>208</v>
      </c>
      <c r="F116" s="35" t="s">
        <v>182</v>
      </c>
      <c r="G116" s="31">
        <v>490</v>
      </c>
      <c r="H116" s="32">
        <v>1</v>
      </c>
      <c r="I116" s="33" t="str">
        <f t="shared" si="6"/>
        <v/>
      </c>
      <c r="J116" s="33" t="str">
        <f t="shared" si="4"/>
        <v/>
      </c>
      <c r="K116" s="114"/>
      <c r="L116" s="114"/>
    </row>
    <row r="117" spans="1:12" s="36" customFormat="1">
      <c r="A117" s="26">
        <f t="shared" si="5"/>
        <v>105</v>
      </c>
      <c r="B117" s="158">
        <v>1</v>
      </c>
      <c r="C117" s="26" t="s">
        <v>2821</v>
      </c>
      <c r="D117" s="26" t="s">
        <v>2822</v>
      </c>
      <c r="E117" s="26"/>
      <c r="F117" s="35" t="s">
        <v>846</v>
      </c>
      <c r="G117" s="31">
        <v>491</v>
      </c>
      <c r="H117" s="32">
        <v>7</v>
      </c>
      <c r="I117" s="33" t="str">
        <f t="shared" si="6"/>
        <v/>
      </c>
      <c r="J117" s="33" t="str">
        <f t="shared" si="4"/>
        <v/>
      </c>
      <c r="K117" s="114"/>
      <c r="L117" s="114"/>
    </row>
    <row r="118" spans="1:12" s="36" customFormat="1">
      <c r="A118" s="26">
        <f t="shared" si="5"/>
        <v>106</v>
      </c>
      <c r="B118" s="158">
        <v>1</v>
      </c>
      <c r="C118" s="26" t="s">
        <v>2823</v>
      </c>
      <c r="D118" s="26" t="s">
        <v>2824</v>
      </c>
      <c r="E118" s="26"/>
      <c r="F118" s="35" t="s">
        <v>2466</v>
      </c>
      <c r="G118" s="31">
        <v>498</v>
      </c>
      <c r="H118" s="32">
        <v>33</v>
      </c>
      <c r="I118" s="33" t="str">
        <f t="shared" si="6"/>
        <v/>
      </c>
      <c r="J118" s="33" t="str">
        <f t="shared" si="4"/>
        <v/>
      </c>
      <c r="K118" s="114"/>
      <c r="L118" s="114"/>
    </row>
    <row r="119" spans="1:12" s="36" customFormat="1" ht="22.5">
      <c r="A119" s="26">
        <f t="shared" si="5"/>
        <v>107</v>
      </c>
      <c r="B119" s="158">
        <v>1</v>
      </c>
      <c r="C119" s="26" t="s">
        <v>2825</v>
      </c>
      <c r="D119" s="26" t="s">
        <v>2826</v>
      </c>
      <c r="E119" s="26"/>
      <c r="F119" s="35" t="s">
        <v>204</v>
      </c>
      <c r="G119" s="31">
        <v>531</v>
      </c>
      <c r="H119" s="32">
        <v>17</v>
      </c>
      <c r="I119" s="33" t="str">
        <f t="shared" si="6"/>
        <v/>
      </c>
      <c r="J119" s="274">
        <f>IF(J120="-",_xlfn.NUMBERVALUE(I119)/100*-1,_xlfn.NUMBERVALUE(I119)/100)</f>
        <v>0</v>
      </c>
      <c r="K119" s="114"/>
      <c r="L119" s="114"/>
    </row>
    <row r="120" spans="1:12" s="36" customFormat="1" ht="23.25" customHeight="1">
      <c r="A120" s="26">
        <f t="shared" si="5"/>
        <v>108</v>
      </c>
      <c r="B120" s="158">
        <v>1</v>
      </c>
      <c r="C120" s="26" t="s">
        <v>2827</v>
      </c>
      <c r="D120" s="26" t="s">
        <v>2828</v>
      </c>
      <c r="E120" s="26" t="s">
        <v>208</v>
      </c>
      <c r="F120" s="35" t="s">
        <v>182</v>
      </c>
      <c r="G120" s="31">
        <v>548</v>
      </c>
      <c r="H120" s="32">
        <v>1</v>
      </c>
      <c r="I120" s="33" t="str">
        <f t="shared" si="6"/>
        <v/>
      </c>
      <c r="J120" s="33" t="str">
        <f t="shared" si="4"/>
        <v/>
      </c>
      <c r="K120" s="114"/>
      <c r="L120" s="114"/>
    </row>
    <row r="121" spans="1:12" s="36" customFormat="1">
      <c r="A121" s="26">
        <f t="shared" si="5"/>
        <v>109</v>
      </c>
      <c r="B121" s="158">
        <v>1</v>
      </c>
      <c r="C121" s="26" t="s">
        <v>2829</v>
      </c>
      <c r="D121" s="26" t="s">
        <v>267</v>
      </c>
      <c r="E121" s="26"/>
      <c r="F121" s="35" t="s">
        <v>268</v>
      </c>
      <c r="G121" s="31">
        <v>549</v>
      </c>
      <c r="H121" s="32">
        <v>17</v>
      </c>
      <c r="I121" s="33" t="str">
        <f t="shared" si="6"/>
        <v/>
      </c>
      <c r="J121" s="274">
        <f>IF(J122="-",_xlfn.NUMBERVALUE(I121)/100000*-1,_xlfn.NUMBERVALUE(I121)/100000)</f>
        <v>0</v>
      </c>
      <c r="K121" s="114"/>
      <c r="L121" s="114"/>
    </row>
    <row r="122" spans="1:12" s="36" customFormat="1" ht="23.25" customHeight="1">
      <c r="A122" s="26">
        <f t="shared" si="5"/>
        <v>110</v>
      </c>
      <c r="B122" s="158">
        <v>1</v>
      </c>
      <c r="C122" s="26" t="s">
        <v>2830</v>
      </c>
      <c r="D122" s="26" t="s">
        <v>270</v>
      </c>
      <c r="E122" s="26" t="s">
        <v>208</v>
      </c>
      <c r="F122" s="35" t="s">
        <v>182</v>
      </c>
      <c r="G122" s="31">
        <v>566</v>
      </c>
      <c r="H122" s="32">
        <v>1</v>
      </c>
      <c r="I122" s="33" t="str">
        <f t="shared" si="6"/>
        <v/>
      </c>
      <c r="J122" s="33" t="str">
        <f t="shared" si="4"/>
        <v/>
      </c>
      <c r="K122" s="114"/>
      <c r="L122" s="114"/>
    </row>
    <row r="123" spans="1:12" s="36" customFormat="1">
      <c r="A123" s="26">
        <f t="shared" si="5"/>
        <v>111</v>
      </c>
      <c r="B123" s="158">
        <v>1</v>
      </c>
      <c r="C123" s="26" t="s">
        <v>2831</v>
      </c>
      <c r="D123" s="26" t="s">
        <v>2832</v>
      </c>
      <c r="E123" s="26"/>
      <c r="F123" s="35" t="s">
        <v>204</v>
      </c>
      <c r="G123" s="31">
        <v>567</v>
      </c>
      <c r="H123" s="32">
        <v>17</v>
      </c>
      <c r="I123" s="33" t="str">
        <f t="shared" si="6"/>
        <v/>
      </c>
      <c r="J123" s="274">
        <f>IF(J124="-",_xlfn.NUMBERVALUE(I123)/100*-1,_xlfn.NUMBERVALUE(I123)/100)</f>
        <v>0</v>
      </c>
      <c r="K123" s="114"/>
      <c r="L123" s="114"/>
    </row>
    <row r="124" spans="1:12" s="36" customFormat="1" ht="23.25" customHeight="1">
      <c r="A124" s="26">
        <f t="shared" si="5"/>
        <v>112</v>
      </c>
      <c r="B124" s="158">
        <v>1</v>
      </c>
      <c r="C124" s="26" t="s">
        <v>2833</v>
      </c>
      <c r="D124" s="26" t="s">
        <v>2834</v>
      </c>
      <c r="E124" s="26" t="s">
        <v>208</v>
      </c>
      <c r="F124" s="35" t="s">
        <v>182</v>
      </c>
      <c r="G124" s="31">
        <v>584</v>
      </c>
      <c r="H124" s="32">
        <v>1</v>
      </c>
      <c r="I124" s="33" t="str">
        <f t="shared" si="6"/>
        <v/>
      </c>
      <c r="J124" s="33" t="str">
        <f t="shared" si="4"/>
        <v/>
      </c>
      <c r="K124" s="114"/>
      <c r="L124" s="114"/>
    </row>
    <row r="125" spans="1:12" s="36" customFormat="1" ht="409.5">
      <c r="A125" s="26">
        <f t="shared" si="5"/>
        <v>113</v>
      </c>
      <c r="B125" s="158">
        <v>1</v>
      </c>
      <c r="C125" s="26" t="s">
        <v>2835</v>
      </c>
      <c r="D125" s="26" t="s">
        <v>200</v>
      </c>
      <c r="E125" s="26" t="s">
        <v>201</v>
      </c>
      <c r="F125" s="35" t="s">
        <v>182</v>
      </c>
      <c r="G125" s="31">
        <v>585</v>
      </c>
      <c r="H125" s="32">
        <v>1</v>
      </c>
      <c r="I125" s="33" t="str">
        <f t="shared" si="6"/>
        <v/>
      </c>
      <c r="J125" s="33" t="str">
        <f t="shared" si="4"/>
        <v/>
      </c>
      <c r="K125" s="114"/>
      <c r="L125" s="114"/>
    </row>
    <row r="126" spans="1:12" s="36" customFormat="1" ht="22.5">
      <c r="A126" s="26">
        <f t="shared" si="5"/>
        <v>114</v>
      </c>
      <c r="B126" s="158">
        <v>1</v>
      </c>
      <c r="C126" s="26" t="s">
        <v>2836</v>
      </c>
      <c r="D126" s="26" t="s">
        <v>317</v>
      </c>
      <c r="E126" s="26"/>
      <c r="F126" s="35" t="s">
        <v>254</v>
      </c>
      <c r="G126" s="31">
        <v>586</v>
      </c>
      <c r="H126" s="32">
        <v>6</v>
      </c>
      <c r="I126" s="33" t="str">
        <f t="shared" si="6"/>
        <v/>
      </c>
      <c r="J126" s="33" t="str">
        <f t="shared" si="4"/>
        <v/>
      </c>
      <c r="K126" s="124" t="s">
        <v>2591</v>
      </c>
      <c r="L126" s="124"/>
    </row>
    <row r="127" spans="1:12" s="36" customFormat="1" outlineLevel="1">
      <c r="A127" s="35">
        <f t="shared" si="5"/>
        <v>114.1</v>
      </c>
      <c r="B127" s="159">
        <v>2</v>
      </c>
      <c r="C127" s="35" t="s">
        <v>2837</v>
      </c>
      <c r="D127" s="35" t="s">
        <v>320</v>
      </c>
      <c r="E127" s="35"/>
      <c r="F127" s="35" t="s">
        <v>182</v>
      </c>
      <c r="G127" s="31">
        <v>586</v>
      </c>
      <c r="H127" s="32">
        <v>1</v>
      </c>
      <c r="I127" s="142" t="str">
        <f t="shared" si="6"/>
        <v/>
      </c>
      <c r="J127" s="142" t="str">
        <f t="shared" si="4"/>
        <v/>
      </c>
      <c r="K127" s="114"/>
      <c r="L127" s="114"/>
    </row>
    <row r="128" spans="1:12" s="36" customFormat="1" outlineLevel="1">
      <c r="A128" s="35">
        <f t="shared" si="5"/>
        <v>114.19999999999999</v>
      </c>
      <c r="B128" s="159">
        <v>2</v>
      </c>
      <c r="C128" s="35" t="s">
        <v>2838</v>
      </c>
      <c r="D128" s="35" t="s">
        <v>322</v>
      </c>
      <c r="E128" s="35"/>
      <c r="F128" s="35" t="s">
        <v>323</v>
      </c>
      <c r="G128" s="31">
        <v>587</v>
      </c>
      <c r="H128" s="32">
        <v>5</v>
      </c>
      <c r="I128" s="142" t="str">
        <f t="shared" si="6"/>
        <v/>
      </c>
      <c r="J128" s="142" t="str">
        <f t="shared" si="4"/>
        <v/>
      </c>
      <c r="K128" s="114"/>
      <c r="L128" s="114"/>
    </row>
    <row r="129" spans="1:16" s="36" customFormat="1" ht="33.75">
      <c r="A129" s="26">
        <f t="shared" si="5"/>
        <v>115</v>
      </c>
      <c r="B129" s="158">
        <v>1</v>
      </c>
      <c r="C129" s="26" t="s">
        <v>2839</v>
      </c>
      <c r="D129" s="26" t="s">
        <v>272</v>
      </c>
      <c r="E129" s="26" t="s">
        <v>273</v>
      </c>
      <c r="F129" s="35" t="s">
        <v>364</v>
      </c>
      <c r="G129" s="31">
        <v>592</v>
      </c>
      <c r="H129" s="32">
        <v>15</v>
      </c>
      <c r="I129" s="33" t="str">
        <f t="shared" si="6"/>
        <v/>
      </c>
      <c r="J129" s="274">
        <f>IF(J130="-",_xlfn.NUMBERVALUE(I129)/100000*-1,_xlfn.NUMBERVALUE(I129)/100000)</f>
        <v>0</v>
      </c>
      <c r="K129" s="114"/>
      <c r="L129" s="114"/>
    </row>
    <row r="130" spans="1:16" s="36" customFormat="1" ht="23.25" customHeight="1">
      <c r="A130" s="26">
        <f t="shared" si="5"/>
        <v>116</v>
      </c>
      <c r="B130" s="158">
        <v>1</v>
      </c>
      <c r="C130" s="26" t="s">
        <v>2840</v>
      </c>
      <c r="D130" s="26" t="s">
        <v>276</v>
      </c>
      <c r="E130" s="26" t="s">
        <v>208</v>
      </c>
      <c r="F130" s="35" t="s">
        <v>182</v>
      </c>
      <c r="G130" s="31">
        <v>607</v>
      </c>
      <c r="H130" s="32">
        <v>1</v>
      </c>
      <c r="I130" s="33" t="str">
        <f t="shared" si="6"/>
        <v/>
      </c>
      <c r="J130" s="33" t="str">
        <f t="shared" si="4"/>
        <v/>
      </c>
      <c r="K130" s="114"/>
      <c r="L130" s="114"/>
    </row>
    <row r="131" spans="1:16" s="36" customFormat="1">
      <c r="A131" s="26">
        <f t="shared" si="5"/>
        <v>117</v>
      </c>
      <c r="B131" s="158">
        <v>1</v>
      </c>
      <c r="C131" s="26" t="s">
        <v>2841</v>
      </c>
      <c r="D131" s="26" t="s">
        <v>2842</v>
      </c>
      <c r="E131" s="26"/>
      <c r="F131" s="35" t="s">
        <v>282</v>
      </c>
      <c r="G131" s="31">
        <v>608</v>
      </c>
      <c r="H131" s="32">
        <v>3</v>
      </c>
      <c r="I131" s="33" t="str">
        <f t="shared" si="6"/>
        <v/>
      </c>
      <c r="J131" s="33" t="str">
        <f t="shared" ref="J131:J144" si="12">I131</f>
        <v/>
      </c>
      <c r="K131" s="114"/>
      <c r="L131" s="114"/>
    </row>
    <row r="132" spans="1:16" s="36" customFormat="1">
      <c r="A132" s="26">
        <f t="shared" ref="A132:A141" si="13">IF(B132=1,TRUNC(A131)+1,A131+0.1)</f>
        <v>118</v>
      </c>
      <c r="B132" s="158">
        <v>1</v>
      </c>
      <c r="C132" s="26" t="s">
        <v>2843</v>
      </c>
      <c r="D132" s="26" t="s">
        <v>2844</v>
      </c>
      <c r="E132" s="26"/>
      <c r="F132" s="35" t="s">
        <v>846</v>
      </c>
      <c r="G132" s="31">
        <v>611</v>
      </c>
      <c r="H132" s="32">
        <v>7</v>
      </c>
      <c r="I132" s="33" t="str">
        <f t="shared" si="6"/>
        <v/>
      </c>
      <c r="J132" s="33" t="str">
        <f t="shared" si="12"/>
        <v/>
      </c>
      <c r="K132" s="114"/>
      <c r="L132" s="114"/>
    </row>
    <row r="133" spans="1:16" s="36" customFormat="1" ht="78.75">
      <c r="A133" s="26">
        <f t="shared" si="13"/>
        <v>119</v>
      </c>
      <c r="B133" s="158">
        <v>1</v>
      </c>
      <c r="C133" s="26" t="s">
        <v>2845</v>
      </c>
      <c r="D133" s="26" t="s">
        <v>5119</v>
      </c>
      <c r="E133" s="26" t="s">
        <v>5116</v>
      </c>
      <c r="F133" s="35" t="s">
        <v>182</v>
      </c>
      <c r="G133" s="31">
        <v>618</v>
      </c>
      <c r="H133" s="32">
        <v>1</v>
      </c>
      <c r="I133" s="33" t="str">
        <f t="shared" si="6"/>
        <v/>
      </c>
      <c r="J133" s="33" t="str">
        <f t="shared" si="12"/>
        <v/>
      </c>
      <c r="K133" s="124" t="s">
        <v>5117</v>
      </c>
      <c r="L133" s="114"/>
    </row>
    <row r="134" spans="1:16" s="36" customFormat="1" ht="33.75" hidden="1" customHeight="1">
      <c r="A134" s="40">
        <f t="shared" si="13"/>
        <v>120</v>
      </c>
      <c r="B134" s="163">
        <v>1</v>
      </c>
      <c r="C134" s="40" t="s">
        <v>2846</v>
      </c>
      <c r="D134" s="40" t="s">
        <v>180</v>
      </c>
      <c r="E134" s="40" t="s">
        <v>181</v>
      </c>
      <c r="F134" s="40" t="s">
        <v>182</v>
      </c>
      <c r="G134" s="43">
        <v>619</v>
      </c>
      <c r="H134" s="44">
        <v>1</v>
      </c>
      <c r="I134" s="45" t="str">
        <f t="shared" si="6"/>
        <v/>
      </c>
      <c r="J134" s="45" t="str">
        <f t="shared" si="12"/>
        <v/>
      </c>
      <c r="K134" s="113"/>
      <c r="L134" s="113" t="s">
        <v>10</v>
      </c>
    </row>
    <row r="135" spans="1:16" s="36" customFormat="1" ht="33.75" hidden="1" customHeight="1">
      <c r="A135" s="40">
        <f t="shared" si="13"/>
        <v>121</v>
      </c>
      <c r="B135" s="163">
        <v>1</v>
      </c>
      <c r="C135" s="40" t="s">
        <v>2847</v>
      </c>
      <c r="D135" s="40" t="s">
        <v>235</v>
      </c>
      <c r="E135" s="40" t="s">
        <v>181</v>
      </c>
      <c r="F135" s="40" t="s">
        <v>182</v>
      </c>
      <c r="G135" s="43">
        <v>620</v>
      </c>
      <c r="H135" s="44">
        <v>1</v>
      </c>
      <c r="I135" s="45" t="str">
        <f t="shared" si="6"/>
        <v/>
      </c>
      <c r="J135" s="45" t="str">
        <f t="shared" si="12"/>
        <v/>
      </c>
      <c r="K135" s="113"/>
      <c r="L135" s="113" t="s">
        <v>10</v>
      </c>
    </row>
    <row r="136" spans="1:16" s="36" customFormat="1" ht="33.75" hidden="1" customHeight="1">
      <c r="A136" s="40">
        <f t="shared" si="13"/>
        <v>122</v>
      </c>
      <c r="B136" s="163">
        <v>1</v>
      </c>
      <c r="C136" s="40" t="s">
        <v>2848</v>
      </c>
      <c r="D136" s="40" t="s">
        <v>2849</v>
      </c>
      <c r="E136" s="40" t="s">
        <v>181</v>
      </c>
      <c r="F136" s="40" t="s">
        <v>182</v>
      </c>
      <c r="G136" s="43">
        <v>621</v>
      </c>
      <c r="H136" s="44">
        <v>1</v>
      </c>
      <c r="I136" s="45" t="str">
        <f t="shared" si="6"/>
        <v/>
      </c>
      <c r="J136" s="45" t="str">
        <f t="shared" si="12"/>
        <v/>
      </c>
      <c r="K136" s="113"/>
      <c r="L136" s="113" t="s">
        <v>10</v>
      </c>
    </row>
    <row r="137" spans="1:16" s="36" customFormat="1" ht="33.75" hidden="1" customHeight="1">
      <c r="A137" s="40">
        <f t="shared" si="13"/>
        <v>123</v>
      </c>
      <c r="B137" s="163">
        <v>1</v>
      </c>
      <c r="C137" s="40" t="s">
        <v>2850</v>
      </c>
      <c r="D137" s="40" t="s">
        <v>2851</v>
      </c>
      <c r="E137" s="40" t="s">
        <v>181</v>
      </c>
      <c r="F137" s="40" t="s">
        <v>182</v>
      </c>
      <c r="G137" s="43">
        <v>622</v>
      </c>
      <c r="H137" s="44">
        <v>1</v>
      </c>
      <c r="I137" s="45" t="str">
        <f t="shared" si="6"/>
        <v/>
      </c>
      <c r="J137" s="45" t="str">
        <f t="shared" si="12"/>
        <v/>
      </c>
      <c r="K137" s="113"/>
      <c r="L137" s="113" t="s">
        <v>10</v>
      </c>
    </row>
    <row r="138" spans="1:16" s="36" customFormat="1" ht="33.75" hidden="1" customHeight="1">
      <c r="A138" s="40">
        <f t="shared" si="13"/>
        <v>124</v>
      </c>
      <c r="B138" s="163">
        <v>1</v>
      </c>
      <c r="C138" s="40" t="s">
        <v>2852</v>
      </c>
      <c r="D138" s="40" t="s">
        <v>2853</v>
      </c>
      <c r="E138" s="40" t="s">
        <v>181</v>
      </c>
      <c r="F138" s="40" t="s">
        <v>182</v>
      </c>
      <c r="G138" s="43">
        <v>623</v>
      </c>
      <c r="H138" s="44">
        <v>1</v>
      </c>
      <c r="I138" s="45" t="str">
        <f t="shared" si="6"/>
        <v/>
      </c>
      <c r="J138" s="45" t="str">
        <f t="shared" si="12"/>
        <v/>
      </c>
      <c r="K138" s="113"/>
      <c r="L138" s="113" t="s">
        <v>10</v>
      </c>
    </row>
    <row r="139" spans="1:16" s="36" customFormat="1" ht="33.75" hidden="1" customHeight="1">
      <c r="A139" s="40">
        <f t="shared" si="13"/>
        <v>125</v>
      </c>
      <c r="B139" s="163">
        <v>1</v>
      </c>
      <c r="C139" s="40" t="s">
        <v>2854</v>
      </c>
      <c r="D139" s="40" t="s">
        <v>2855</v>
      </c>
      <c r="E139" s="40" t="s">
        <v>181</v>
      </c>
      <c r="F139" s="40" t="s">
        <v>182</v>
      </c>
      <c r="G139" s="43">
        <v>624</v>
      </c>
      <c r="H139" s="44">
        <v>1</v>
      </c>
      <c r="I139" s="45" t="str">
        <f t="shared" si="6"/>
        <v/>
      </c>
      <c r="J139" s="45" t="str">
        <f t="shared" si="12"/>
        <v/>
      </c>
      <c r="K139" s="113"/>
      <c r="L139" s="113" t="s">
        <v>10</v>
      </c>
    </row>
    <row r="140" spans="1:16" s="36" customFormat="1">
      <c r="A140" s="26">
        <f t="shared" si="13"/>
        <v>126</v>
      </c>
      <c r="B140" s="158">
        <v>1</v>
      </c>
      <c r="C140" s="26" t="s">
        <v>2856</v>
      </c>
      <c r="D140" s="26" t="s">
        <v>774</v>
      </c>
      <c r="E140" s="26"/>
      <c r="F140" s="35" t="s">
        <v>313</v>
      </c>
      <c r="G140" s="31">
        <v>625</v>
      </c>
      <c r="H140" s="32">
        <v>9</v>
      </c>
      <c r="I140" s="33" t="str">
        <f t="shared" si="6"/>
        <v/>
      </c>
      <c r="J140" s="33" t="str">
        <f t="shared" si="12"/>
        <v/>
      </c>
      <c r="K140" s="114"/>
      <c r="L140" s="114"/>
    </row>
    <row r="141" spans="1:16" s="36" customFormat="1" ht="123.75">
      <c r="A141" s="26">
        <f t="shared" si="13"/>
        <v>127</v>
      </c>
      <c r="B141" s="158">
        <v>1</v>
      </c>
      <c r="C141" s="26" t="s">
        <v>2857</v>
      </c>
      <c r="D141" s="26" t="s">
        <v>2858</v>
      </c>
      <c r="E141" s="26" t="s">
        <v>2859</v>
      </c>
      <c r="F141" s="35" t="s">
        <v>182</v>
      </c>
      <c r="G141" s="31">
        <v>634</v>
      </c>
      <c r="H141" s="32">
        <v>1</v>
      </c>
      <c r="I141" s="33" t="str">
        <f t="shared" si="6"/>
        <v/>
      </c>
      <c r="J141" s="33" t="str">
        <f t="shared" si="12"/>
        <v/>
      </c>
      <c r="K141" s="114"/>
      <c r="L141" s="114"/>
    </row>
    <row r="142" spans="1:16" s="156" customFormat="1" ht="22.5">
      <c r="A142" s="26">
        <f>IF(B142=1,TRUNC(A141)+1,A141+0.1)</f>
        <v>128</v>
      </c>
      <c r="B142" s="27">
        <v>1</v>
      </c>
      <c r="C142" s="26" t="s">
        <v>5610</v>
      </c>
      <c r="D142" s="26" t="s">
        <v>5606</v>
      </c>
      <c r="E142" s="26" t="s">
        <v>5605</v>
      </c>
      <c r="F142" s="35" t="s">
        <v>182</v>
      </c>
      <c r="G142" s="31">
        <v>635</v>
      </c>
      <c r="H142" s="32">
        <v>1</v>
      </c>
      <c r="I142" s="150" t="str">
        <f t="shared" ref="I142" si="14">MID($I$1,G142,H142)</f>
        <v/>
      </c>
      <c r="J142" s="150" t="str">
        <f t="shared" si="12"/>
        <v/>
      </c>
      <c r="K142" s="114"/>
      <c r="L142" s="114" t="s">
        <v>5611</v>
      </c>
      <c r="M142" s="110"/>
      <c r="N142" s="110"/>
      <c r="O142" s="110"/>
      <c r="P142" s="110"/>
    </row>
    <row r="143" spans="1:16" s="58" customFormat="1" ht="12.75" hidden="1" customHeight="1">
      <c r="A143" s="40">
        <f>IF(B143=1,TRUNC(A140)+1,A140+0.1)</f>
        <v>127</v>
      </c>
      <c r="B143" s="163">
        <v>1</v>
      </c>
      <c r="C143" s="40" t="s">
        <v>1013</v>
      </c>
      <c r="D143" s="40"/>
      <c r="E143" s="40"/>
      <c r="F143" s="40" t="s">
        <v>161</v>
      </c>
      <c r="G143" s="43">
        <v>636</v>
      </c>
      <c r="H143" s="44">
        <v>4</v>
      </c>
      <c r="I143" s="45" t="str">
        <f t="shared" ref="I143:I144" si="15">MID($I$1,G143,H143)</f>
        <v/>
      </c>
      <c r="J143" s="45" t="str">
        <f t="shared" si="12"/>
        <v/>
      </c>
      <c r="K143" s="113"/>
      <c r="L143" s="113" t="s">
        <v>10</v>
      </c>
    </row>
    <row r="144" spans="1:16" s="58" customFormat="1" ht="12.75" customHeight="1">
      <c r="A144" s="26">
        <f>IF(B144=1,TRUNC(A141)+1,A141+0.1)</f>
        <v>128</v>
      </c>
      <c r="B144" s="158">
        <v>1</v>
      </c>
      <c r="C144" s="26" t="s">
        <v>2860</v>
      </c>
      <c r="D144" s="26" t="s">
        <v>749</v>
      </c>
      <c r="E144" s="26" t="s">
        <v>750</v>
      </c>
      <c r="F144" s="35" t="s">
        <v>182</v>
      </c>
      <c r="G144" s="31">
        <v>640</v>
      </c>
      <c r="H144" s="32">
        <v>1</v>
      </c>
      <c r="I144" s="33" t="str">
        <f t="shared" si="15"/>
        <v/>
      </c>
      <c r="J144" s="33" t="str">
        <f t="shared" si="12"/>
        <v/>
      </c>
      <c r="K144" s="114"/>
      <c r="L144" s="114"/>
    </row>
    <row r="145" spans="1:21" s="73" customFormat="1" ht="12.75" customHeight="1">
      <c r="A145" s="219"/>
      <c r="B145" s="220"/>
      <c r="C145" s="221" t="s">
        <v>5694</v>
      </c>
      <c r="D145" s="222"/>
      <c r="E145" s="222"/>
      <c r="F145" s="222"/>
      <c r="G145" s="222"/>
      <c r="H145" s="223"/>
      <c r="I145" s="317"/>
      <c r="J145" s="317"/>
      <c r="K145" s="224"/>
      <c r="L145" s="224"/>
      <c r="M145" s="107"/>
      <c r="N145" s="108"/>
      <c r="O145" s="108"/>
      <c r="P145" s="108"/>
      <c r="Q145" s="108"/>
      <c r="R145" s="108"/>
      <c r="S145" s="108"/>
      <c r="T145" s="108"/>
      <c r="U145" s="108"/>
    </row>
    <row r="146" spans="1:21" s="36" customFormat="1" outlineLevel="1">
      <c r="A146" s="26">
        <f>IF(B146=1,TRUNC(A144)+1,A144+0.1)</f>
        <v>129</v>
      </c>
      <c r="B146" s="158">
        <v>1</v>
      </c>
      <c r="C146" s="26" t="s">
        <v>5698</v>
      </c>
      <c r="D146" s="26" t="s">
        <v>3370</v>
      </c>
      <c r="E146" s="26"/>
      <c r="F146" s="35" t="s">
        <v>3371</v>
      </c>
      <c r="G146" s="31">
        <f>G144+H144</f>
        <v>641</v>
      </c>
      <c r="H146" s="32">
        <v>22</v>
      </c>
      <c r="I146" s="33" t="str">
        <f t="shared" ref="I146:I149" si="16">MID($I$1,G146,H146)</f>
        <v/>
      </c>
      <c r="J146" s="274">
        <f>IF(J147="-",_xlfn.NUMBERVALUE(I146)/10000000*-1,_xlfn.NUMBERVALUE(I146)/10000000)</f>
        <v>0</v>
      </c>
      <c r="K146" s="114" t="s">
        <v>3372</v>
      </c>
      <c r="L146" s="114"/>
    </row>
    <row r="147" spans="1:21" s="36" customFormat="1" ht="23.25" customHeight="1" outlineLevel="1">
      <c r="A147" s="26">
        <f t="shared" ref="A147:A149" si="17">IF(B147=1,TRUNC(A146)+1,A146+0.1)</f>
        <v>130</v>
      </c>
      <c r="B147" s="158">
        <v>1</v>
      </c>
      <c r="C147" s="26" t="s">
        <v>5699</v>
      </c>
      <c r="D147" s="26" t="s">
        <v>2630</v>
      </c>
      <c r="E147" s="26" t="s">
        <v>208</v>
      </c>
      <c r="F147" s="35" t="s">
        <v>182</v>
      </c>
      <c r="G147" s="31">
        <f t="shared" ref="G147:G152" si="18">G146+H146</f>
        <v>663</v>
      </c>
      <c r="H147" s="32">
        <v>1</v>
      </c>
      <c r="I147" s="33" t="str">
        <f t="shared" si="16"/>
        <v/>
      </c>
      <c r="J147" s="33" t="str">
        <f t="shared" ref="J147" si="19">I147</f>
        <v/>
      </c>
      <c r="K147" s="114" t="s">
        <v>2421</v>
      </c>
      <c r="L147" s="114"/>
    </row>
    <row r="148" spans="1:21" s="36" customFormat="1" ht="12.75" customHeight="1" outlineLevel="1">
      <c r="A148" s="26">
        <f t="shared" si="17"/>
        <v>131</v>
      </c>
      <c r="B148" s="158">
        <v>1</v>
      </c>
      <c r="C148" s="76" t="s">
        <v>5700</v>
      </c>
      <c r="D148" s="76" t="s">
        <v>3173</v>
      </c>
      <c r="E148" s="76"/>
      <c r="F148" s="76" t="s">
        <v>204</v>
      </c>
      <c r="G148" s="230">
        <f t="shared" si="18"/>
        <v>664</v>
      </c>
      <c r="H148" s="77">
        <v>17</v>
      </c>
      <c r="I148" s="33" t="str">
        <f t="shared" si="16"/>
        <v/>
      </c>
      <c r="J148" s="274">
        <f>IF(J149="-",_xlfn.NUMBERVALUE(I148)/100*-1,_xlfn.NUMBERVALUE(I148)/100)</f>
        <v>0</v>
      </c>
      <c r="K148" s="114" t="s">
        <v>3174</v>
      </c>
      <c r="L148" s="114"/>
    </row>
    <row r="149" spans="1:21" s="36" customFormat="1" ht="23.25" customHeight="1" outlineLevel="1">
      <c r="A149" s="26">
        <f t="shared" si="17"/>
        <v>132</v>
      </c>
      <c r="B149" s="158">
        <v>1</v>
      </c>
      <c r="C149" s="76" t="s">
        <v>5701</v>
      </c>
      <c r="D149" s="76" t="s">
        <v>3176</v>
      </c>
      <c r="E149" s="76" t="s">
        <v>208</v>
      </c>
      <c r="F149" s="76" t="s">
        <v>182</v>
      </c>
      <c r="G149" s="230">
        <f t="shared" si="18"/>
        <v>681</v>
      </c>
      <c r="H149" s="77">
        <v>1</v>
      </c>
      <c r="I149" s="33" t="str">
        <f t="shared" si="16"/>
        <v/>
      </c>
      <c r="J149" s="33" t="str">
        <f t="shared" ref="J149" si="20">I149</f>
        <v/>
      </c>
      <c r="K149" s="114"/>
      <c r="L149" s="114"/>
    </row>
    <row r="150" spans="1:21" s="36" customFormat="1" ht="22.5" outlineLevel="1">
      <c r="A150" s="26">
        <f>IF(B150=1,TRUNC(A144)+1,A144+0.1)</f>
        <v>129</v>
      </c>
      <c r="B150" s="27">
        <v>1</v>
      </c>
      <c r="C150" s="26" t="s">
        <v>5695</v>
      </c>
      <c r="D150" s="26" t="s">
        <v>1995</v>
      </c>
      <c r="E150" s="26"/>
      <c r="F150" s="35" t="s">
        <v>307</v>
      </c>
      <c r="G150" s="31">
        <f t="shared" si="18"/>
        <v>682</v>
      </c>
      <c r="H150" s="32">
        <v>12</v>
      </c>
      <c r="I150" s="316" t="str">
        <f t="shared" ref="I150:I152" si="21">MID($I$1,G150,H150)</f>
        <v/>
      </c>
      <c r="J150" s="315">
        <f>_xlfn.NUMBERVALUE(I150)</f>
        <v>0</v>
      </c>
      <c r="K150" s="114" t="s">
        <v>5684</v>
      </c>
      <c r="L150" s="114"/>
    </row>
    <row r="151" spans="1:21" s="36" customFormat="1" outlineLevel="1">
      <c r="A151" s="26">
        <f t="shared" ref="A151:A152" si="22">IF(B151=1,TRUNC(A150)+1,A150+0.1)</f>
        <v>130</v>
      </c>
      <c r="B151" s="27">
        <v>1</v>
      </c>
      <c r="C151" s="26" t="s">
        <v>5696</v>
      </c>
      <c r="D151" s="26" t="s">
        <v>1884</v>
      </c>
      <c r="E151" s="26"/>
      <c r="F151" s="35" t="s">
        <v>342</v>
      </c>
      <c r="G151" s="31">
        <f t="shared" si="18"/>
        <v>694</v>
      </c>
      <c r="H151" s="32">
        <v>8</v>
      </c>
      <c r="I151" s="142" t="str">
        <f t="shared" si="21"/>
        <v/>
      </c>
      <c r="J151" s="318" t="str">
        <f>IF(AND(I151&lt;&gt;"",I151&lt;&gt;"00000000"),DATE(LEFT(I151,4),MID(I151,5,2),RIGHT(I151,2)),"")</f>
        <v/>
      </c>
      <c r="K151" s="114" t="s">
        <v>1885</v>
      </c>
      <c r="L151" s="114"/>
    </row>
    <row r="152" spans="1:21" s="36" customFormat="1" ht="13.5" outlineLevel="1" thickBot="1">
      <c r="A152" s="26">
        <f t="shared" si="22"/>
        <v>131</v>
      </c>
      <c r="B152" s="27">
        <v>1</v>
      </c>
      <c r="C152" s="26" t="s">
        <v>5697</v>
      </c>
      <c r="D152" s="26" t="s">
        <v>1888</v>
      </c>
      <c r="E152" s="26"/>
      <c r="F152" s="35" t="s">
        <v>282</v>
      </c>
      <c r="G152" s="31">
        <f t="shared" si="18"/>
        <v>702</v>
      </c>
      <c r="H152" s="32">
        <v>3</v>
      </c>
      <c r="I152" s="144" t="str">
        <f t="shared" si="21"/>
        <v/>
      </c>
      <c r="J152" s="144" t="str">
        <f t="shared" ref="J152" si="23">I152</f>
        <v/>
      </c>
      <c r="K152" s="114" t="s">
        <v>1889</v>
      </c>
      <c r="L152" s="114"/>
    </row>
    <row r="153" spans="1:21" ht="13.5" thickTop="1"/>
  </sheetData>
  <autoFilter ref="A1:L152" xr:uid="{00000000-0009-0000-0000-000010000000}">
    <filterColumn colId="11">
      <filters blank="1">
        <filter val="A certain number of currencies are deposited globally outside if Pictet."/>
        <filter val="Use L1xx-GRINFIN classification instead."/>
      </filters>
    </filterColumn>
  </autoFilter>
  <conditionalFormatting sqref="A126:J126 A105:J105 A134:K141 A133:J133 A143:L144 A127:K132 A2:L104 A106:L125 A153:L209">
    <cfRule type="expression" dxfId="432" priority="27">
      <formula>$K2&lt;&gt;""</formula>
    </cfRule>
  </conditionalFormatting>
  <conditionalFormatting sqref="K126">
    <cfRule type="expression" dxfId="431" priority="26">
      <formula>$K126&lt;&gt;""</formula>
    </cfRule>
  </conditionalFormatting>
  <conditionalFormatting sqref="L127:L141">
    <cfRule type="expression" dxfId="430" priority="25">
      <formula>$K127&lt;&gt;""</formula>
    </cfRule>
  </conditionalFormatting>
  <conditionalFormatting sqref="L126">
    <cfRule type="expression" dxfId="429" priority="24">
      <formula>$K126&lt;&gt;""</formula>
    </cfRule>
  </conditionalFormatting>
  <conditionalFormatting sqref="K105">
    <cfRule type="expression" dxfId="428" priority="23">
      <formula>$K105&lt;&gt;""</formula>
    </cfRule>
  </conditionalFormatting>
  <conditionalFormatting sqref="L105">
    <cfRule type="expression" dxfId="427" priority="22">
      <formula>$K105&lt;&gt;""</formula>
    </cfRule>
  </conditionalFormatting>
  <conditionalFormatting sqref="K133">
    <cfRule type="expression" dxfId="426" priority="21">
      <formula>$K133&lt;&gt;""</formula>
    </cfRule>
  </conditionalFormatting>
  <conditionalFormatting sqref="A142">
    <cfRule type="expression" dxfId="425" priority="20">
      <formula>"j2-j64&lt;&gt;"""""</formula>
    </cfRule>
  </conditionalFormatting>
  <conditionalFormatting sqref="L142">
    <cfRule type="expression" dxfId="424" priority="17">
      <formula>$K142&lt;&gt;""</formula>
    </cfRule>
  </conditionalFormatting>
  <conditionalFormatting sqref="A145:L145">
    <cfRule type="expression" dxfId="423" priority="15">
      <formula>$K145&lt;&gt;""</formula>
    </cfRule>
    <cfRule type="expression" dxfId="422" priority="16">
      <formula>"j2-j64&lt;&gt;"""""</formula>
    </cfRule>
  </conditionalFormatting>
  <conditionalFormatting sqref="B150:K150">
    <cfRule type="expression" dxfId="421" priority="14">
      <formula>$K150&lt;&gt;""</formula>
    </cfRule>
  </conditionalFormatting>
  <conditionalFormatting sqref="L150">
    <cfRule type="expression" dxfId="420" priority="13">
      <formula>$K150&lt;&gt;""</formula>
    </cfRule>
  </conditionalFormatting>
  <conditionalFormatting sqref="A151:K151">
    <cfRule type="expression" dxfId="419" priority="12">
      <formula>$K151&lt;&gt;""</formula>
    </cfRule>
  </conditionalFormatting>
  <conditionalFormatting sqref="L151">
    <cfRule type="expression" dxfId="418" priority="11">
      <formula>$K151&lt;&gt;""</formula>
    </cfRule>
  </conditionalFormatting>
  <conditionalFormatting sqref="A152:K152">
    <cfRule type="expression" dxfId="417" priority="10">
      <formula>$K152&lt;&gt;""</formula>
    </cfRule>
  </conditionalFormatting>
  <conditionalFormatting sqref="L152">
    <cfRule type="expression" dxfId="416" priority="9">
      <formula>$K152&lt;&gt;""</formula>
    </cfRule>
  </conditionalFormatting>
  <conditionalFormatting sqref="A150">
    <cfRule type="expression" dxfId="415" priority="7">
      <formula>$K150&lt;&gt;""</formula>
    </cfRule>
    <cfRule type="expression" dxfId="414" priority="8">
      <formula>"j2-j64&lt;&gt;"""""</formula>
    </cfRule>
  </conditionalFormatting>
  <conditionalFormatting sqref="A147:L147 B146:L146">
    <cfRule type="expression" dxfId="413" priority="5">
      <formula>$K146&lt;&gt;""</formula>
    </cfRule>
  </conditionalFormatting>
  <conditionalFormatting sqref="A148:K149">
    <cfRule type="expression" dxfId="412" priority="4">
      <formula>$K148&lt;&gt;""</formula>
    </cfRule>
  </conditionalFormatting>
  <conditionalFormatting sqref="L148:L149">
    <cfRule type="expression" dxfId="411" priority="3">
      <formula>$K148&lt;&gt;""</formula>
    </cfRule>
  </conditionalFormatting>
  <conditionalFormatting sqref="A146">
    <cfRule type="expression" dxfId="410" priority="1">
      <formula>$K146&lt;&gt;""</formula>
    </cfRule>
    <cfRule type="expression" dxfId="409" priority="2">
      <formula>"j2-j64&lt;&gt;"""""</formula>
    </cfRule>
  </conditionalFormatting>
  <hyperlinks>
    <hyperlink ref="K126" r:id="rId1" xr:uid="{00000000-0004-0000-1000-000000000000}"/>
    <hyperlink ref="K105" r:id="rId2" xr:uid="{00000000-0004-0000-1000-000001000000}"/>
    <hyperlink ref="K133" r:id="rId3" xr:uid="{00000000-0004-0000-1000-000002000000}"/>
    <hyperlink ref="K69" r:id="rId4" xr:uid="{00000000-0004-0000-1000-000003000000}"/>
  </hyperlinks>
  <pageMargins left="0.75" right="0.75" top="1" bottom="1" header="0.5" footer="0.5"/>
  <pageSetup paperSize="9" orientation="portrait" verticalDpi="0" r:id="rId5"/>
  <headerFooter alignWithMargins="0"/>
  <extLst>
    <ext xmlns:x14="http://schemas.microsoft.com/office/spreadsheetml/2009/9/main" uri="{78C0D931-6437-407d-A8EE-F0AAD7539E65}">
      <x14:conditionalFormattings>
        <x14:conditionalFormatting xmlns:xm="http://schemas.microsoft.com/office/excel/2006/main">
          <x14:cfRule type="expression" priority="28" id="{12C73934-B60A-421D-9FFB-1ECDFEF80E3D}">
            <xm:f>'L122'!$K132&lt;&gt;""</xm:f>
            <x14:dxf>
              <fill>
                <patternFill>
                  <bgColor rgb="FFFFFF00"/>
                </patternFill>
              </fill>
            </x14:dxf>
          </x14:cfRule>
          <xm:sqref>A127:L128 A129</xm:sqref>
        </x14:conditionalFormatting>
        <x14:conditionalFormatting xmlns:xm="http://schemas.microsoft.com/office/excel/2006/main">
          <x14:cfRule type="expression" priority="103" id="{12C73934-B60A-421D-9FFB-1ECDFEF80E3D}">
            <xm:f>'L122'!$K7&lt;&gt;""</xm:f>
            <x14:dxf>
              <fill>
                <patternFill>
                  <bgColor rgb="FFFFFF00"/>
                </patternFill>
              </fill>
            </x14:dxf>
          </x14:cfRule>
          <xm:sqref>A7:L9 A10</xm:sqref>
        </x14:conditionalFormatting>
        <x14:conditionalFormatting xmlns:xm="http://schemas.microsoft.com/office/excel/2006/main">
          <x14:cfRule type="expression" priority="18" id="{2BB178E9-325C-450A-A024-9C8BE7AFECB1}">
            <xm:f>'L120'!$K146&lt;&gt;""</xm:f>
            <x14:dxf>
              <fill>
                <patternFill>
                  <bgColor rgb="FFFFFF00"/>
                </patternFill>
              </fill>
            </x14:dxf>
          </x14:cfRule>
          <xm:sqref>B142:K142</xm:sqref>
        </x14:conditionalFormatting>
        <x14:conditionalFormatting xmlns:xm="http://schemas.microsoft.com/office/excel/2006/main">
          <x14:cfRule type="expression" priority="19" id="{C88AF547-DBD0-4365-BA84-39E280D71322}">
            <xm:f>'L121'!$K145&lt;&gt;""</xm:f>
            <x14:dxf>
              <fill>
                <patternFill>
                  <bgColor rgb="FFFFFF00"/>
                </patternFill>
              </fill>
            </x14:dxf>
          </x14:cfRule>
          <xm:sqref>A142</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tabColor rgb="FFC00000"/>
    <outlinePr summaryBelow="0"/>
  </sheetPr>
  <dimension ref="A1:W236"/>
  <sheetViews>
    <sheetView workbookViewId="0">
      <pane xSplit="10" ySplit="1" topLeftCell="K2" activePane="bottomRight" state="frozen"/>
      <selection pane="topRight" activeCell="K1" sqref="K1"/>
      <selection pane="bottomLeft" activeCell="A2" sqref="A2"/>
      <selection pane="bottomRight" activeCell="K2" sqref="K2"/>
    </sheetView>
  </sheetViews>
  <sheetFormatPr defaultRowHeight="12.75" outlineLevelRow="1"/>
  <cols>
    <col min="1" max="1" width="4.3984375" style="88" bestFit="1" customWidth="1"/>
    <col min="2" max="2" width="2.19921875" style="89" customWidth="1"/>
    <col min="3" max="3" width="16.5" style="88" bestFit="1" customWidth="1"/>
    <col min="4" max="4" width="40.09765625" style="88" customWidth="1"/>
    <col min="5" max="5" width="26.3984375" style="88" customWidth="1"/>
    <col min="6" max="6" width="6.796875" style="88" customWidth="1"/>
    <col min="7" max="7" width="5.69921875" style="88" bestFit="1" customWidth="1"/>
    <col min="8" max="8" width="5.3984375" style="88" customWidth="1"/>
    <col min="9" max="10" width="13.09765625" style="145" customWidth="1"/>
    <col min="11" max="12" width="20.8984375" style="88" customWidth="1"/>
    <col min="13" max="16384" width="8.796875" style="2"/>
  </cols>
  <sheetData>
    <row r="1" spans="1:12" ht="60.75" customHeight="1" thickTop="1">
      <c r="A1" s="15" t="s">
        <v>134</v>
      </c>
      <c r="B1" s="16" t="s">
        <v>135</v>
      </c>
      <c r="C1" s="15" t="s">
        <v>136</v>
      </c>
      <c r="D1" s="15" t="s">
        <v>137</v>
      </c>
      <c r="E1" s="15" t="s">
        <v>953</v>
      </c>
      <c r="F1" s="15" t="s">
        <v>139</v>
      </c>
      <c r="G1" s="154" t="s">
        <v>140</v>
      </c>
      <c r="H1" s="155" t="s">
        <v>141</v>
      </c>
      <c r="I1" s="149"/>
      <c r="J1" s="289" t="s">
        <v>5658</v>
      </c>
      <c r="K1" s="94" t="s">
        <v>1870</v>
      </c>
      <c r="L1" s="94" t="s">
        <v>147</v>
      </c>
    </row>
    <row r="2" spans="1:12" ht="12.75" customHeight="1">
      <c r="A2" s="26">
        <v>1</v>
      </c>
      <c r="B2" s="27">
        <v>1</v>
      </c>
      <c r="C2" s="75" t="s">
        <v>2861</v>
      </c>
      <c r="D2" s="75" t="s">
        <v>1872</v>
      </c>
      <c r="E2" s="75"/>
      <c r="F2" s="76" t="s">
        <v>153</v>
      </c>
      <c r="G2" s="31">
        <v>1</v>
      </c>
      <c r="H2" s="227">
        <v>6</v>
      </c>
      <c r="I2" s="164" t="str">
        <f>MID($I$1,G2,H2)</f>
        <v/>
      </c>
      <c r="J2" s="243">
        <f>_xlfn.NUMBERVALUE(I2)</f>
        <v>0</v>
      </c>
      <c r="K2" s="114"/>
      <c r="L2" s="114"/>
    </row>
    <row r="3" spans="1:12" ht="12.75" customHeight="1">
      <c r="A3" s="26">
        <f>IF(B3=1,TRUNC(A2)+1,A2+0.1)</f>
        <v>2</v>
      </c>
      <c r="B3" s="27">
        <v>1</v>
      </c>
      <c r="C3" s="75" t="s">
        <v>2862</v>
      </c>
      <c r="D3" s="75" t="s">
        <v>1875</v>
      </c>
      <c r="E3" s="75" t="s">
        <v>1876</v>
      </c>
      <c r="F3" s="76" t="s">
        <v>182</v>
      </c>
      <c r="G3" s="31">
        <v>7</v>
      </c>
      <c r="H3" s="227">
        <v>1</v>
      </c>
      <c r="I3" s="164" t="str">
        <f t="shared" ref="I3:I66" si="0">MID($I$1,G3,H3)</f>
        <v/>
      </c>
      <c r="J3" s="150" t="str">
        <f t="shared" ref="J3:J66" si="1">I3</f>
        <v/>
      </c>
      <c r="K3" s="114"/>
      <c r="L3" s="114"/>
    </row>
    <row r="4" spans="1:12" ht="39" customHeight="1">
      <c r="A4" s="26">
        <f t="shared" ref="A4:A67" si="2">IF(B4=1,TRUNC(A3)+1,A3+0.1)</f>
        <v>3</v>
      </c>
      <c r="B4" s="27">
        <v>1</v>
      </c>
      <c r="C4" s="75" t="s">
        <v>2863</v>
      </c>
      <c r="D4" s="75" t="s">
        <v>1878</v>
      </c>
      <c r="E4" s="75" t="s">
        <v>1879</v>
      </c>
      <c r="F4" s="76" t="s">
        <v>161</v>
      </c>
      <c r="G4" s="31">
        <v>8</v>
      </c>
      <c r="H4" s="227">
        <v>4</v>
      </c>
      <c r="I4" s="164" t="str">
        <f t="shared" si="0"/>
        <v/>
      </c>
      <c r="J4" s="150" t="str">
        <f t="shared" si="1"/>
        <v/>
      </c>
      <c r="K4" s="114" t="s">
        <v>1880</v>
      </c>
      <c r="L4" s="114"/>
    </row>
    <row r="5" spans="1:12" ht="12.75" customHeight="1">
      <c r="A5" s="26">
        <f t="shared" si="2"/>
        <v>4</v>
      </c>
      <c r="B5" s="27">
        <v>1</v>
      </c>
      <c r="C5" s="75" t="s">
        <v>2864</v>
      </c>
      <c r="D5" s="75" t="s">
        <v>1882</v>
      </c>
      <c r="E5" s="75"/>
      <c r="F5" s="76" t="s">
        <v>282</v>
      </c>
      <c r="G5" s="31">
        <v>12</v>
      </c>
      <c r="H5" s="227">
        <v>3</v>
      </c>
      <c r="I5" s="164" t="str">
        <f t="shared" si="0"/>
        <v/>
      </c>
      <c r="J5" s="150" t="str">
        <f t="shared" si="1"/>
        <v/>
      </c>
      <c r="K5" s="114"/>
      <c r="L5" s="114"/>
    </row>
    <row r="6" spans="1:12" ht="12.75" customHeight="1">
      <c r="A6" s="26">
        <f t="shared" si="2"/>
        <v>5</v>
      </c>
      <c r="B6" s="27">
        <v>1</v>
      </c>
      <c r="C6" s="75" t="s">
        <v>2865</v>
      </c>
      <c r="D6" s="75" t="s">
        <v>306</v>
      </c>
      <c r="E6" s="75"/>
      <c r="F6" s="76" t="s">
        <v>307</v>
      </c>
      <c r="G6" s="76">
        <v>15</v>
      </c>
      <c r="H6" s="228">
        <v>12</v>
      </c>
      <c r="I6" s="164" t="str">
        <f t="shared" si="0"/>
        <v/>
      </c>
      <c r="J6" s="150" t="str">
        <f t="shared" si="1"/>
        <v/>
      </c>
      <c r="K6" s="114" t="s">
        <v>2866</v>
      </c>
      <c r="L6" s="114"/>
    </row>
    <row r="7" spans="1:12" ht="12.75" customHeight="1" outlineLevel="1">
      <c r="A7" s="35">
        <f t="shared" si="2"/>
        <v>5.0999999999999996</v>
      </c>
      <c r="B7" s="37">
        <v>2</v>
      </c>
      <c r="C7" s="76" t="s">
        <v>2867</v>
      </c>
      <c r="D7" s="76" t="s">
        <v>2868</v>
      </c>
      <c r="E7" s="76" t="s">
        <v>246</v>
      </c>
      <c r="F7" s="76" t="s">
        <v>156</v>
      </c>
      <c r="G7" s="31">
        <v>15</v>
      </c>
      <c r="H7" s="227">
        <v>2</v>
      </c>
      <c r="I7" s="164" t="str">
        <f t="shared" si="0"/>
        <v/>
      </c>
      <c r="J7" s="150" t="str">
        <f t="shared" si="1"/>
        <v/>
      </c>
      <c r="K7" s="114"/>
      <c r="L7" s="114"/>
    </row>
    <row r="8" spans="1:12" ht="12.75" customHeight="1" outlineLevel="1">
      <c r="A8" s="35">
        <f t="shared" si="2"/>
        <v>5.1999999999999993</v>
      </c>
      <c r="B8" s="37">
        <v>2</v>
      </c>
      <c r="C8" s="76" t="s">
        <v>2869</v>
      </c>
      <c r="D8" s="76" t="s">
        <v>312</v>
      </c>
      <c r="E8" s="76"/>
      <c r="F8" s="76" t="s">
        <v>313</v>
      </c>
      <c r="G8" s="31">
        <v>17</v>
      </c>
      <c r="H8" s="227">
        <v>9</v>
      </c>
      <c r="I8" s="164" t="str">
        <f t="shared" si="0"/>
        <v/>
      </c>
      <c r="J8" s="150" t="str">
        <f t="shared" si="1"/>
        <v/>
      </c>
      <c r="K8" s="114"/>
      <c r="L8" s="114"/>
    </row>
    <row r="9" spans="1:12" ht="12.75" customHeight="1">
      <c r="A9" s="26">
        <f t="shared" si="2"/>
        <v>6</v>
      </c>
      <c r="B9" s="27">
        <v>1</v>
      </c>
      <c r="C9" s="75" t="s">
        <v>2870</v>
      </c>
      <c r="D9" s="75" t="s">
        <v>2871</v>
      </c>
      <c r="E9" s="75" t="s">
        <v>2872</v>
      </c>
      <c r="F9" s="76" t="s">
        <v>965</v>
      </c>
      <c r="G9" s="76">
        <v>26</v>
      </c>
      <c r="H9" s="228">
        <v>1</v>
      </c>
      <c r="I9" s="164" t="str">
        <f t="shared" si="0"/>
        <v/>
      </c>
      <c r="J9" s="243">
        <f>_xlfn.NUMBERVALUE(I9)</f>
        <v>0</v>
      </c>
      <c r="K9" s="114"/>
      <c r="L9" s="114"/>
    </row>
    <row r="10" spans="1:12" ht="12.75" customHeight="1">
      <c r="A10" s="26">
        <f t="shared" si="2"/>
        <v>7</v>
      </c>
      <c r="B10" s="27">
        <v>1</v>
      </c>
      <c r="C10" s="75" t="s">
        <v>2873</v>
      </c>
      <c r="D10" s="75" t="s">
        <v>2874</v>
      </c>
      <c r="E10" s="75"/>
      <c r="F10" s="76" t="s">
        <v>282</v>
      </c>
      <c r="G10" s="76">
        <v>27</v>
      </c>
      <c r="H10" s="228">
        <v>3</v>
      </c>
      <c r="I10" s="164" t="str">
        <f t="shared" si="0"/>
        <v/>
      </c>
      <c r="J10" s="150" t="str">
        <f t="shared" si="1"/>
        <v/>
      </c>
      <c r="K10" s="114"/>
      <c r="L10" s="114"/>
    </row>
    <row r="11" spans="1:12" ht="12.75" customHeight="1">
      <c r="A11" s="26">
        <f t="shared" si="2"/>
        <v>8</v>
      </c>
      <c r="B11" s="27">
        <v>1</v>
      </c>
      <c r="C11" s="75" t="s">
        <v>2875</v>
      </c>
      <c r="D11" s="75" t="s">
        <v>2876</v>
      </c>
      <c r="E11" s="75"/>
      <c r="F11" s="76" t="s">
        <v>282</v>
      </c>
      <c r="G11" s="76">
        <v>30</v>
      </c>
      <c r="H11" s="228">
        <v>3</v>
      </c>
      <c r="I11" s="164" t="str">
        <f t="shared" si="0"/>
        <v/>
      </c>
      <c r="J11" s="150" t="str">
        <f t="shared" si="1"/>
        <v/>
      </c>
      <c r="K11" s="114"/>
      <c r="L11" s="114"/>
    </row>
    <row r="12" spans="1:12" ht="12.75" customHeight="1">
      <c r="A12" s="26">
        <f t="shared" si="2"/>
        <v>9</v>
      </c>
      <c r="B12" s="27">
        <v>1</v>
      </c>
      <c r="C12" s="75" t="s">
        <v>2877</v>
      </c>
      <c r="D12" s="75" t="s">
        <v>2878</v>
      </c>
      <c r="E12" s="75"/>
      <c r="F12" s="76" t="s">
        <v>282</v>
      </c>
      <c r="G12" s="76">
        <v>33</v>
      </c>
      <c r="H12" s="228">
        <v>3</v>
      </c>
      <c r="I12" s="164" t="str">
        <f t="shared" si="0"/>
        <v/>
      </c>
      <c r="J12" s="150" t="str">
        <f t="shared" si="1"/>
        <v/>
      </c>
      <c r="K12" s="114"/>
      <c r="L12" s="114"/>
    </row>
    <row r="13" spans="1:12" ht="12.75" customHeight="1">
      <c r="A13" s="26">
        <f t="shared" si="2"/>
        <v>10</v>
      </c>
      <c r="B13" s="27">
        <v>1</v>
      </c>
      <c r="C13" s="75" t="s">
        <v>2879</v>
      </c>
      <c r="D13" s="75" t="s">
        <v>2880</v>
      </c>
      <c r="E13" s="75"/>
      <c r="F13" s="76" t="s">
        <v>282</v>
      </c>
      <c r="G13" s="76">
        <v>36</v>
      </c>
      <c r="H13" s="228">
        <v>3</v>
      </c>
      <c r="I13" s="164" t="str">
        <f t="shared" si="0"/>
        <v/>
      </c>
      <c r="J13" s="150" t="str">
        <f t="shared" si="1"/>
        <v/>
      </c>
      <c r="K13" s="114"/>
      <c r="L13" s="114"/>
    </row>
    <row r="14" spans="1:12" ht="12.75" customHeight="1">
      <c r="A14" s="26">
        <f t="shared" si="2"/>
        <v>11</v>
      </c>
      <c r="B14" s="27">
        <v>1</v>
      </c>
      <c r="C14" s="75" t="s">
        <v>2881</v>
      </c>
      <c r="D14" s="75" t="s">
        <v>2882</v>
      </c>
      <c r="E14" s="75"/>
      <c r="F14" s="76" t="s">
        <v>282</v>
      </c>
      <c r="G14" s="76">
        <v>39</v>
      </c>
      <c r="H14" s="228">
        <v>3</v>
      </c>
      <c r="I14" s="164" t="str">
        <f t="shared" si="0"/>
        <v/>
      </c>
      <c r="J14" s="150" t="str">
        <f t="shared" si="1"/>
        <v/>
      </c>
      <c r="K14" s="114"/>
      <c r="L14" s="114"/>
    </row>
    <row r="15" spans="1:12" ht="12.75" customHeight="1">
      <c r="A15" s="26">
        <f t="shared" si="2"/>
        <v>12</v>
      </c>
      <c r="B15" s="27">
        <v>1</v>
      </c>
      <c r="C15" s="75" t="s">
        <v>2883</v>
      </c>
      <c r="D15" s="75" t="s">
        <v>2884</v>
      </c>
      <c r="E15" s="75"/>
      <c r="F15" s="76" t="s">
        <v>282</v>
      </c>
      <c r="G15" s="76">
        <v>42</v>
      </c>
      <c r="H15" s="228">
        <v>3</v>
      </c>
      <c r="I15" s="164" t="str">
        <f t="shared" si="0"/>
        <v/>
      </c>
      <c r="J15" s="150" t="str">
        <f t="shared" si="1"/>
        <v/>
      </c>
      <c r="K15" s="114"/>
      <c r="L15" s="114"/>
    </row>
    <row r="16" spans="1:12" ht="12.75" customHeight="1">
      <c r="A16" s="26">
        <f t="shared" si="2"/>
        <v>13</v>
      </c>
      <c r="B16" s="27">
        <v>1</v>
      </c>
      <c r="C16" s="75" t="s">
        <v>2885</v>
      </c>
      <c r="D16" s="75" t="s">
        <v>2886</v>
      </c>
      <c r="E16" s="75"/>
      <c r="F16" s="76" t="s">
        <v>282</v>
      </c>
      <c r="G16" s="76">
        <v>45</v>
      </c>
      <c r="H16" s="228">
        <v>3</v>
      </c>
      <c r="I16" s="164" t="str">
        <f t="shared" si="0"/>
        <v/>
      </c>
      <c r="J16" s="150" t="str">
        <f t="shared" si="1"/>
        <v/>
      </c>
      <c r="K16" s="114"/>
      <c r="L16" s="114"/>
    </row>
    <row r="17" spans="1:12" ht="12.75" customHeight="1">
      <c r="A17" s="26">
        <f t="shared" si="2"/>
        <v>14</v>
      </c>
      <c r="B17" s="27">
        <v>1</v>
      </c>
      <c r="C17" s="75" t="s">
        <v>2887</v>
      </c>
      <c r="D17" s="75" t="s">
        <v>2888</v>
      </c>
      <c r="E17" s="75"/>
      <c r="F17" s="76" t="s">
        <v>282</v>
      </c>
      <c r="G17" s="76">
        <v>48</v>
      </c>
      <c r="H17" s="228">
        <v>3</v>
      </c>
      <c r="I17" s="164" t="str">
        <f t="shared" si="0"/>
        <v/>
      </c>
      <c r="J17" s="150" t="str">
        <f t="shared" si="1"/>
        <v/>
      </c>
      <c r="K17" s="114"/>
      <c r="L17" s="114"/>
    </row>
    <row r="18" spans="1:12" ht="12.75" customHeight="1">
      <c r="A18" s="26">
        <f t="shared" si="2"/>
        <v>15</v>
      </c>
      <c r="B18" s="27">
        <v>1</v>
      </c>
      <c r="C18" s="75" t="s">
        <v>2889</v>
      </c>
      <c r="D18" s="75" t="s">
        <v>2890</v>
      </c>
      <c r="E18" s="75"/>
      <c r="F18" s="76" t="s">
        <v>282</v>
      </c>
      <c r="G18" s="76">
        <v>51</v>
      </c>
      <c r="H18" s="228">
        <v>3</v>
      </c>
      <c r="I18" s="164" t="str">
        <f t="shared" si="0"/>
        <v/>
      </c>
      <c r="J18" s="150" t="str">
        <f t="shared" si="1"/>
        <v/>
      </c>
      <c r="K18" s="114"/>
      <c r="L18" s="114"/>
    </row>
    <row r="19" spans="1:12" ht="12.75" customHeight="1">
      <c r="A19" s="26">
        <f t="shared" si="2"/>
        <v>16</v>
      </c>
      <c r="B19" s="27">
        <v>1</v>
      </c>
      <c r="C19" s="75" t="s">
        <v>2891</v>
      </c>
      <c r="D19" s="75" t="s">
        <v>2892</v>
      </c>
      <c r="E19" s="75"/>
      <c r="F19" s="76" t="s">
        <v>282</v>
      </c>
      <c r="G19" s="76">
        <v>54</v>
      </c>
      <c r="H19" s="228">
        <v>3</v>
      </c>
      <c r="I19" s="164" t="str">
        <f t="shared" si="0"/>
        <v/>
      </c>
      <c r="J19" s="150" t="str">
        <f t="shared" si="1"/>
        <v/>
      </c>
      <c r="K19" s="114"/>
      <c r="L19" s="114"/>
    </row>
    <row r="20" spans="1:12" ht="12.75" customHeight="1">
      <c r="A20" s="26">
        <f t="shared" si="2"/>
        <v>17</v>
      </c>
      <c r="B20" s="27">
        <v>1</v>
      </c>
      <c r="C20" s="75" t="s">
        <v>2893</v>
      </c>
      <c r="D20" s="75" t="s">
        <v>2894</v>
      </c>
      <c r="E20" s="75"/>
      <c r="F20" s="76" t="s">
        <v>282</v>
      </c>
      <c r="G20" s="76">
        <v>57</v>
      </c>
      <c r="H20" s="228">
        <v>3</v>
      </c>
      <c r="I20" s="164" t="str">
        <f t="shared" si="0"/>
        <v/>
      </c>
      <c r="J20" s="150" t="str">
        <f t="shared" si="1"/>
        <v/>
      </c>
      <c r="K20" s="114"/>
      <c r="L20" s="114"/>
    </row>
    <row r="21" spans="1:12" ht="12.75" customHeight="1">
      <c r="A21" s="26">
        <f t="shared" si="2"/>
        <v>18</v>
      </c>
      <c r="B21" s="27">
        <v>1</v>
      </c>
      <c r="C21" s="75" t="s">
        <v>2895</v>
      </c>
      <c r="D21" s="75" t="s">
        <v>2896</v>
      </c>
      <c r="E21" s="75"/>
      <c r="F21" s="76" t="s">
        <v>282</v>
      </c>
      <c r="G21" s="76">
        <v>60</v>
      </c>
      <c r="H21" s="228">
        <v>3</v>
      </c>
      <c r="I21" s="164" t="str">
        <f t="shared" si="0"/>
        <v/>
      </c>
      <c r="J21" s="150" t="str">
        <f t="shared" si="1"/>
        <v/>
      </c>
      <c r="K21" s="114"/>
      <c r="L21" s="114"/>
    </row>
    <row r="22" spans="1:12" ht="12.75" customHeight="1">
      <c r="A22" s="26">
        <f t="shared" si="2"/>
        <v>19</v>
      </c>
      <c r="B22" s="27">
        <v>1</v>
      </c>
      <c r="C22" s="75" t="s">
        <v>2897</v>
      </c>
      <c r="D22" s="75" t="s">
        <v>2898</v>
      </c>
      <c r="E22" s="75"/>
      <c r="F22" s="76" t="s">
        <v>282</v>
      </c>
      <c r="G22" s="76">
        <v>63</v>
      </c>
      <c r="H22" s="228">
        <v>3</v>
      </c>
      <c r="I22" s="164" t="str">
        <f t="shared" si="0"/>
        <v/>
      </c>
      <c r="J22" s="150" t="str">
        <f t="shared" si="1"/>
        <v/>
      </c>
      <c r="K22" s="114"/>
      <c r="L22" s="114"/>
    </row>
    <row r="23" spans="1:12" ht="12.75" customHeight="1">
      <c r="A23" s="26">
        <f t="shared" si="2"/>
        <v>20</v>
      </c>
      <c r="B23" s="27">
        <v>1</v>
      </c>
      <c r="C23" s="75" t="s">
        <v>2899</v>
      </c>
      <c r="D23" s="75" t="s">
        <v>2900</v>
      </c>
      <c r="E23" s="75"/>
      <c r="F23" s="76" t="s">
        <v>282</v>
      </c>
      <c r="G23" s="76">
        <v>66</v>
      </c>
      <c r="H23" s="228">
        <v>3</v>
      </c>
      <c r="I23" s="164" t="str">
        <f t="shared" si="0"/>
        <v/>
      </c>
      <c r="J23" s="150" t="str">
        <f t="shared" si="1"/>
        <v/>
      </c>
      <c r="K23" s="114"/>
      <c r="L23" s="114"/>
    </row>
    <row r="24" spans="1:12" ht="12.75" customHeight="1">
      <c r="A24" s="26">
        <f t="shared" si="2"/>
        <v>21</v>
      </c>
      <c r="B24" s="27">
        <v>1</v>
      </c>
      <c r="C24" s="75" t="s">
        <v>2901</v>
      </c>
      <c r="D24" s="75" t="s">
        <v>2902</v>
      </c>
      <c r="E24" s="75"/>
      <c r="F24" s="76" t="s">
        <v>282</v>
      </c>
      <c r="G24" s="76">
        <v>69</v>
      </c>
      <c r="H24" s="228">
        <v>3</v>
      </c>
      <c r="I24" s="164" t="str">
        <f t="shared" si="0"/>
        <v/>
      </c>
      <c r="J24" s="150" t="str">
        <f t="shared" si="1"/>
        <v/>
      </c>
      <c r="K24" s="114"/>
      <c r="L24" s="114"/>
    </row>
    <row r="25" spans="1:12" ht="12.75" customHeight="1">
      <c r="A25" s="26">
        <f t="shared" si="2"/>
        <v>22</v>
      </c>
      <c r="B25" s="27">
        <v>1</v>
      </c>
      <c r="C25" s="75" t="s">
        <v>2903</v>
      </c>
      <c r="D25" s="75" t="s">
        <v>2904</v>
      </c>
      <c r="E25" s="75"/>
      <c r="F25" s="76" t="s">
        <v>282</v>
      </c>
      <c r="G25" s="76">
        <v>72</v>
      </c>
      <c r="H25" s="228">
        <v>3</v>
      </c>
      <c r="I25" s="164" t="str">
        <f t="shared" si="0"/>
        <v/>
      </c>
      <c r="J25" s="150" t="str">
        <f t="shared" si="1"/>
        <v/>
      </c>
      <c r="K25" s="114"/>
      <c r="L25" s="114"/>
    </row>
    <row r="26" spans="1:12" ht="12.75" customHeight="1">
      <c r="A26" s="26">
        <f t="shared" si="2"/>
        <v>23</v>
      </c>
      <c r="B26" s="27">
        <v>1</v>
      </c>
      <c r="C26" s="75" t="s">
        <v>2905</v>
      </c>
      <c r="D26" s="75" t="s">
        <v>2906</v>
      </c>
      <c r="E26" s="75"/>
      <c r="F26" s="76" t="s">
        <v>282</v>
      </c>
      <c r="G26" s="76">
        <v>75</v>
      </c>
      <c r="H26" s="228">
        <v>3</v>
      </c>
      <c r="I26" s="164" t="str">
        <f t="shared" si="0"/>
        <v/>
      </c>
      <c r="J26" s="150" t="str">
        <f t="shared" si="1"/>
        <v/>
      </c>
      <c r="K26" s="114"/>
      <c r="L26" s="114"/>
    </row>
    <row r="27" spans="1:12" ht="12.75" customHeight="1">
      <c r="A27" s="26">
        <f t="shared" si="2"/>
        <v>24</v>
      </c>
      <c r="B27" s="27">
        <v>1</v>
      </c>
      <c r="C27" s="75" t="s">
        <v>2907</v>
      </c>
      <c r="D27" s="75" t="s">
        <v>2908</v>
      </c>
      <c r="E27" s="75"/>
      <c r="F27" s="76" t="s">
        <v>282</v>
      </c>
      <c r="G27" s="76">
        <v>78</v>
      </c>
      <c r="H27" s="228">
        <v>3</v>
      </c>
      <c r="I27" s="164" t="str">
        <f t="shared" si="0"/>
        <v/>
      </c>
      <c r="J27" s="150" t="str">
        <f t="shared" si="1"/>
        <v/>
      </c>
      <c r="K27" s="114"/>
      <c r="L27" s="114"/>
    </row>
    <row r="28" spans="1:12" ht="12.75" customHeight="1">
      <c r="A28" s="26">
        <f t="shared" si="2"/>
        <v>25</v>
      </c>
      <c r="B28" s="27">
        <v>1</v>
      </c>
      <c r="C28" s="75" t="s">
        <v>2909</v>
      </c>
      <c r="D28" s="75" t="s">
        <v>2910</v>
      </c>
      <c r="E28" s="75"/>
      <c r="F28" s="76" t="s">
        <v>282</v>
      </c>
      <c r="G28" s="76">
        <v>81</v>
      </c>
      <c r="H28" s="228">
        <v>3</v>
      </c>
      <c r="I28" s="164" t="str">
        <f t="shared" si="0"/>
        <v/>
      </c>
      <c r="J28" s="150" t="str">
        <f t="shared" si="1"/>
        <v/>
      </c>
      <c r="K28" s="114"/>
      <c r="L28" s="114"/>
    </row>
    <row r="29" spans="1:12" ht="12.75" customHeight="1">
      <c r="A29" s="26">
        <f t="shared" si="2"/>
        <v>26</v>
      </c>
      <c r="B29" s="27">
        <v>1</v>
      </c>
      <c r="C29" s="75" t="s">
        <v>2911</v>
      </c>
      <c r="D29" s="75" t="s">
        <v>2912</v>
      </c>
      <c r="E29" s="75"/>
      <c r="F29" s="76" t="s">
        <v>282</v>
      </c>
      <c r="G29" s="76">
        <v>84</v>
      </c>
      <c r="H29" s="228">
        <v>3</v>
      </c>
      <c r="I29" s="164" t="str">
        <f t="shared" si="0"/>
        <v/>
      </c>
      <c r="J29" s="150" t="str">
        <f t="shared" si="1"/>
        <v/>
      </c>
      <c r="K29" s="114"/>
      <c r="L29" s="114"/>
    </row>
    <row r="30" spans="1:12" ht="12.75" customHeight="1">
      <c r="A30" s="26">
        <f t="shared" si="2"/>
        <v>27</v>
      </c>
      <c r="B30" s="27">
        <v>1</v>
      </c>
      <c r="C30" s="75" t="s">
        <v>2913</v>
      </c>
      <c r="D30" s="75" t="s">
        <v>2914</v>
      </c>
      <c r="E30" s="75"/>
      <c r="F30" s="76" t="s">
        <v>651</v>
      </c>
      <c r="G30" s="76">
        <v>87</v>
      </c>
      <c r="H30" s="228">
        <v>15</v>
      </c>
      <c r="I30" s="164" t="str">
        <f t="shared" si="0"/>
        <v/>
      </c>
      <c r="J30" s="274">
        <f>IF(J31="-",_xlfn.NUMBERVALUE(I30)/1000*-1,_xlfn.NUMBERVALUE(I30)/1000)</f>
        <v>0</v>
      </c>
      <c r="K30" s="114"/>
      <c r="L30" s="114"/>
    </row>
    <row r="31" spans="1:12" ht="12.75" customHeight="1">
      <c r="A31" s="26">
        <f t="shared" si="2"/>
        <v>28</v>
      </c>
      <c r="B31" s="27">
        <v>1</v>
      </c>
      <c r="C31" s="75" t="s">
        <v>2915</v>
      </c>
      <c r="D31" s="75" t="s">
        <v>2916</v>
      </c>
      <c r="E31" s="75"/>
      <c r="F31" s="76" t="s">
        <v>651</v>
      </c>
      <c r="G31" s="76">
        <v>102</v>
      </c>
      <c r="H31" s="228">
        <v>15</v>
      </c>
      <c r="I31" s="164" t="str">
        <f t="shared" si="0"/>
        <v/>
      </c>
      <c r="J31" s="274">
        <f t="shared" ref="J31:J49" si="3">IF(J32="-",_xlfn.NUMBERVALUE(I31)/1000*-1,_xlfn.NUMBERVALUE(I31)/1000)</f>
        <v>0</v>
      </c>
      <c r="K31" s="114"/>
      <c r="L31" s="114"/>
    </row>
    <row r="32" spans="1:12">
      <c r="A32" s="26">
        <f t="shared" si="2"/>
        <v>29</v>
      </c>
      <c r="B32" s="27">
        <v>1</v>
      </c>
      <c r="C32" s="75" t="s">
        <v>2917</v>
      </c>
      <c r="D32" s="75" t="s">
        <v>2918</v>
      </c>
      <c r="E32" s="75"/>
      <c r="F32" s="76" t="s">
        <v>651</v>
      </c>
      <c r="G32" s="76">
        <v>117</v>
      </c>
      <c r="H32" s="228">
        <v>15</v>
      </c>
      <c r="I32" s="164" t="str">
        <f t="shared" si="0"/>
        <v/>
      </c>
      <c r="J32" s="274">
        <f t="shared" si="3"/>
        <v>0</v>
      </c>
      <c r="K32" s="114"/>
      <c r="L32" s="114"/>
    </row>
    <row r="33" spans="1:12">
      <c r="A33" s="26">
        <f t="shared" si="2"/>
        <v>30</v>
      </c>
      <c r="B33" s="27">
        <v>1</v>
      </c>
      <c r="C33" s="75" t="s">
        <v>2919</v>
      </c>
      <c r="D33" s="75" t="s">
        <v>2920</v>
      </c>
      <c r="E33" s="75"/>
      <c r="F33" s="76" t="s">
        <v>651</v>
      </c>
      <c r="G33" s="76">
        <v>132</v>
      </c>
      <c r="H33" s="228">
        <v>15</v>
      </c>
      <c r="I33" s="164" t="str">
        <f t="shared" si="0"/>
        <v/>
      </c>
      <c r="J33" s="274">
        <f t="shared" si="3"/>
        <v>0</v>
      </c>
      <c r="K33" s="114"/>
      <c r="L33" s="114"/>
    </row>
    <row r="34" spans="1:12">
      <c r="A34" s="26">
        <f t="shared" si="2"/>
        <v>31</v>
      </c>
      <c r="B34" s="27">
        <v>1</v>
      </c>
      <c r="C34" s="75" t="s">
        <v>2921</v>
      </c>
      <c r="D34" s="75" t="s">
        <v>2922</v>
      </c>
      <c r="E34" s="75"/>
      <c r="F34" s="76" t="s">
        <v>651</v>
      </c>
      <c r="G34" s="76">
        <v>147</v>
      </c>
      <c r="H34" s="228">
        <v>15</v>
      </c>
      <c r="I34" s="164" t="str">
        <f t="shared" si="0"/>
        <v/>
      </c>
      <c r="J34" s="274">
        <f t="shared" si="3"/>
        <v>0</v>
      </c>
      <c r="K34" s="114"/>
      <c r="L34" s="114"/>
    </row>
    <row r="35" spans="1:12">
      <c r="A35" s="26">
        <f t="shared" si="2"/>
        <v>32</v>
      </c>
      <c r="B35" s="27">
        <v>1</v>
      </c>
      <c r="C35" s="75" t="s">
        <v>2923</v>
      </c>
      <c r="D35" s="75" t="s">
        <v>2924</v>
      </c>
      <c r="E35" s="75"/>
      <c r="F35" s="76" t="s">
        <v>651</v>
      </c>
      <c r="G35" s="76">
        <v>162</v>
      </c>
      <c r="H35" s="228">
        <v>15</v>
      </c>
      <c r="I35" s="164" t="str">
        <f t="shared" si="0"/>
        <v/>
      </c>
      <c r="J35" s="274">
        <f t="shared" si="3"/>
        <v>0</v>
      </c>
      <c r="K35" s="114"/>
      <c r="L35" s="114"/>
    </row>
    <row r="36" spans="1:12">
      <c r="A36" s="26">
        <f t="shared" si="2"/>
        <v>33</v>
      </c>
      <c r="B36" s="27">
        <v>1</v>
      </c>
      <c r="C36" s="75" t="s">
        <v>2925</v>
      </c>
      <c r="D36" s="75" t="s">
        <v>2926</v>
      </c>
      <c r="E36" s="75"/>
      <c r="F36" s="76" t="s">
        <v>651</v>
      </c>
      <c r="G36" s="76">
        <v>177</v>
      </c>
      <c r="H36" s="228">
        <v>15</v>
      </c>
      <c r="I36" s="164" t="str">
        <f t="shared" si="0"/>
        <v/>
      </c>
      <c r="J36" s="274">
        <f t="shared" si="3"/>
        <v>0</v>
      </c>
      <c r="K36" s="114"/>
      <c r="L36" s="114"/>
    </row>
    <row r="37" spans="1:12">
      <c r="A37" s="26">
        <f t="shared" si="2"/>
        <v>34</v>
      </c>
      <c r="B37" s="27">
        <v>1</v>
      </c>
      <c r="C37" s="75" t="s">
        <v>2927</v>
      </c>
      <c r="D37" s="75" t="s">
        <v>2928</v>
      </c>
      <c r="E37" s="75"/>
      <c r="F37" s="76" t="s">
        <v>651</v>
      </c>
      <c r="G37" s="76">
        <v>192</v>
      </c>
      <c r="H37" s="228">
        <v>15</v>
      </c>
      <c r="I37" s="164" t="str">
        <f t="shared" si="0"/>
        <v/>
      </c>
      <c r="J37" s="274">
        <f t="shared" si="3"/>
        <v>0</v>
      </c>
      <c r="K37" s="114"/>
      <c r="L37" s="114"/>
    </row>
    <row r="38" spans="1:12">
      <c r="A38" s="26">
        <f t="shared" si="2"/>
        <v>35</v>
      </c>
      <c r="B38" s="27">
        <v>1</v>
      </c>
      <c r="C38" s="75" t="s">
        <v>2929</v>
      </c>
      <c r="D38" s="75" t="s">
        <v>2930</v>
      </c>
      <c r="E38" s="75"/>
      <c r="F38" s="76" t="s">
        <v>651</v>
      </c>
      <c r="G38" s="76">
        <v>207</v>
      </c>
      <c r="H38" s="228">
        <v>15</v>
      </c>
      <c r="I38" s="164" t="str">
        <f t="shared" si="0"/>
        <v/>
      </c>
      <c r="J38" s="274">
        <f t="shared" si="3"/>
        <v>0</v>
      </c>
      <c r="K38" s="114"/>
      <c r="L38" s="114"/>
    </row>
    <row r="39" spans="1:12">
      <c r="A39" s="26">
        <f t="shared" si="2"/>
        <v>36</v>
      </c>
      <c r="B39" s="27">
        <v>1</v>
      </c>
      <c r="C39" s="75" t="s">
        <v>2931</v>
      </c>
      <c r="D39" s="75" t="s">
        <v>2932</v>
      </c>
      <c r="E39" s="75"/>
      <c r="F39" s="76" t="s">
        <v>651</v>
      </c>
      <c r="G39" s="76">
        <v>222</v>
      </c>
      <c r="H39" s="228">
        <v>15</v>
      </c>
      <c r="I39" s="164" t="str">
        <f t="shared" si="0"/>
        <v/>
      </c>
      <c r="J39" s="274">
        <f t="shared" si="3"/>
        <v>0</v>
      </c>
      <c r="K39" s="114"/>
      <c r="L39" s="114"/>
    </row>
    <row r="40" spans="1:12">
      <c r="A40" s="26">
        <f t="shared" si="2"/>
        <v>37</v>
      </c>
      <c r="B40" s="27">
        <v>1</v>
      </c>
      <c r="C40" s="75" t="s">
        <v>2933</v>
      </c>
      <c r="D40" s="75" t="s">
        <v>2934</v>
      </c>
      <c r="E40" s="75"/>
      <c r="F40" s="76" t="s">
        <v>651</v>
      </c>
      <c r="G40" s="76">
        <v>237</v>
      </c>
      <c r="H40" s="228">
        <v>15</v>
      </c>
      <c r="I40" s="164" t="str">
        <f t="shared" si="0"/>
        <v/>
      </c>
      <c r="J40" s="274">
        <f t="shared" si="3"/>
        <v>0</v>
      </c>
      <c r="K40" s="114"/>
      <c r="L40" s="114"/>
    </row>
    <row r="41" spans="1:12">
      <c r="A41" s="26">
        <f t="shared" si="2"/>
        <v>38</v>
      </c>
      <c r="B41" s="27">
        <v>1</v>
      </c>
      <c r="C41" s="75" t="s">
        <v>2935</v>
      </c>
      <c r="D41" s="75" t="s">
        <v>2936</v>
      </c>
      <c r="E41" s="75"/>
      <c r="F41" s="76" t="s">
        <v>651</v>
      </c>
      <c r="G41" s="76">
        <v>252</v>
      </c>
      <c r="H41" s="228">
        <v>15</v>
      </c>
      <c r="I41" s="164" t="str">
        <f t="shared" si="0"/>
        <v/>
      </c>
      <c r="J41" s="274">
        <f t="shared" si="3"/>
        <v>0</v>
      </c>
      <c r="K41" s="114"/>
      <c r="L41" s="114"/>
    </row>
    <row r="42" spans="1:12">
      <c r="A42" s="26">
        <f t="shared" si="2"/>
        <v>39</v>
      </c>
      <c r="B42" s="27">
        <v>1</v>
      </c>
      <c r="C42" s="75" t="s">
        <v>2937</v>
      </c>
      <c r="D42" s="75" t="s">
        <v>2938</v>
      </c>
      <c r="E42" s="75"/>
      <c r="F42" s="76" t="s">
        <v>651</v>
      </c>
      <c r="G42" s="76">
        <v>267</v>
      </c>
      <c r="H42" s="228">
        <v>15</v>
      </c>
      <c r="I42" s="164" t="str">
        <f t="shared" si="0"/>
        <v/>
      </c>
      <c r="J42" s="274">
        <f t="shared" si="3"/>
        <v>0</v>
      </c>
      <c r="K42" s="114"/>
      <c r="L42" s="114"/>
    </row>
    <row r="43" spans="1:12">
      <c r="A43" s="26">
        <f t="shared" si="2"/>
        <v>40</v>
      </c>
      <c r="B43" s="27">
        <v>1</v>
      </c>
      <c r="C43" s="75" t="s">
        <v>2939</v>
      </c>
      <c r="D43" s="75" t="s">
        <v>2940</v>
      </c>
      <c r="E43" s="75"/>
      <c r="F43" s="76" t="s">
        <v>651</v>
      </c>
      <c r="G43" s="76">
        <v>282</v>
      </c>
      <c r="H43" s="228">
        <v>15</v>
      </c>
      <c r="I43" s="164" t="str">
        <f t="shared" si="0"/>
        <v/>
      </c>
      <c r="J43" s="274">
        <f t="shared" si="3"/>
        <v>0</v>
      </c>
      <c r="K43" s="114"/>
      <c r="L43" s="114"/>
    </row>
    <row r="44" spans="1:12">
      <c r="A44" s="26">
        <f t="shared" si="2"/>
        <v>41</v>
      </c>
      <c r="B44" s="27">
        <v>1</v>
      </c>
      <c r="C44" s="75" t="s">
        <v>2941</v>
      </c>
      <c r="D44" s="75" t="s">
        <v>2942</v>
      </c>
      <c r="E44" s="75"/>
      <c r="F44" s="76" t="s">
        <v>651</v>
      </c>
      <c r="G44" s="76">
        <v>297</v>
      </c>
      <c r="H44" s="228">
        <v>15</v>
      </c>
      <c r="I44" s="164" t="str">
        <f t="shared" si="0"/>
        <v/>
      </c>
      <c r="J44" s="274">
        <f t="shared" si="3"/>
        <v>0</v>
      </c>
      <c r="K44" s="114"/>
      <c r="L44" s="114"/>
    </row>
    <row r="45" spans="1:12">
      <c r="A45" s="26">
        <f t="shared" si="2"/>
        <v>42</v>
      </c>
      <c r="B45" s="27">
        <v>1</v>
      </c>
      <c r="C45" s="75" t="s">
        <v>2943</v>
      </c>
      <c r="D45" s="75" t="s">
        <v>2944</v>
      </c>
      <c r="E45" s="75"/>
      <c r="F45" s="76" t="s">
        <v>651</v>
      </c>
      <c r="G45" s="76">
        <v>312</v>
      </c>
      <c r="H45" s="228">
        <v>15</v>
      </c>
      <c r="I45" s="164" t="str">
        <f t="shared" si="0"/>
        <v/>
      </c>
      <c r="J45" s="274">
        <f t="shared" si="3"/>
        <v>0</v>
      </c>
      <c r="K45" s="114"/>
      <c r="L45" s="114"/>
    </row>
    <row r="46" spans="1:12">
      <c r="A46" s="26">
        <f t="shared" si="2"/>
        <v>43</v>
      </c>
      <c r="B46" s="27">
        <v>1</v>
      </c>
      <c r="C46" s="75" t="s">
        <v>2945</v>
      </c>
      <c r="D46" s="75" t="s">
        <v>2946</v>
      </c>
      <c r="E46" s="75"/>
      <c r="F46" s="76" t="s">
        <v>651</v>
      </c>
      <c r="G46" s="76">
        <v>327</v>
      </c>
      <c r="H46" s="228">
        <v>15</v>
      </c>
      <c r="I46" s="164" t="str">
        <f t="shared" si="0"/>
        <v/>
      </c>
      <c r="J46" s="274">
        <f t="shared" si="3"/>
        <v>0</v>
      </c>
      <c r="K46" s="114"/>
      <c r="L46" s="114"/>
    </row>
    <row r="47" spans="1:12">
      <c r="A47" s="26">
        <f t="shared" si="2"/>
        <v>44</v>
      </c>
      <c r="B47" s="27">
        <v>1</v>
      </c>
      <c r="C47" s="75" t="s">
        <v>2947</v>
      </c>
      <c r="D47" s="75" t="s">
        <v>2948</v>
      </c>
      <c r="E47" s="75"/>
      <c r="F47" s="76" t="s">
        <v>651</v>
      </c>
      <c r="G47" s="76">
        <v>342</v>
      </c>
      <c r="H47" s="228">
        <v>15</v>
      </c>
      <c r="I47" s="164" t="str">
        <f t="shared" si="0"/>
        <v/>
      </c>
      <c r="J47" s="274">
        <f t="shared" si="3"/>
        <v>0</v>
      </c>
      <c r="K47" s="114"/>
      <c r="L47" s="114"/>
    </row>
    <row r="48" spans="1:12">
      <c r="A48" s="26">
        <f t="shared" si="2"/>
        <v>45</v>
      </c>
      <c r="B48" s="27">
        <v>1</v>
      </c>
      <c r="C48" s="75" t="s">
        <v>2949</v>
      </c>
      <c r="D48" s="75" t="s">
        <v>2950</v>
      </c>
      <c r="E48" s="75"/>
      <c r="F48" s="76" t="s">
        <v>651</v>
      </c>
      <c r="G48" s="76">
        <v>357</v>
      </c>
      <c r="H48" s="228">
        <v>15</v>
      </c>
      <c r="I48" s="164" t="str">
        <f t="shared" si="0"/>
        <v/>
      </c>
      <c r="J48" s="274">
        <f t="shared" si="3"/>
        <v>0</v>
      </c>
      <c r="K48" s="114"/>
      <c r="L48" s="114"/>
    </row>
    <row r="49" spans="1:12">
      <c r="A49" s="26">
        <f t="shared" si="2"/>
        <v>46</v>
      </c>
      <c r="B49" s="27">
        <v>1</v>
      </c>
      <c r="C49" s="75" t="s">
        <v>2951</v>
      </c>
      <c r="D49" s="75" t="s">
        <v>2952</v>
      </c>
      <c r="E49" s="75"/>
      <c r="F49" s="76" t="s">
        <v>651</v>
      </c>
      <c r="G49" s="76">
        <v>372</v>
      </c>
      <c r="H49" s="228">
        <v>15</v>
      </c>
      <c r="I49" s="164" t="str">
        <f t="shared" si="0"/>
        <v/>
      </c>
      <c r="J49" s="274">
        <f t="shared" si="3"/>
        <v>0</v>
      </c>
      <c r="K49" s="114"/>
      <c r="L49" s="114"/>
    </row>
    <row r="50" spans="1:12" s="5" customFormat="1" ht="23.25" customHeight="1">
      <c r="A50" s="26">
        <f t="shared" si="2"/>
        <v>47</v>
      </c>
      <c r="B50" s="27">
        <v>1</v>
      </c>
      <c r="C50" s="75" t="s">
        <v>2953</v>
      </c>
      <c r="D50" s="75" t="s">
        <v>2954</v>
      </c>
      <c r="E50" s="75" t="s">
        <v>208</v>
      </c>
      <c r="F50" s="76" t="s">
        <v>182</v>
      </c>
      <c r="G50" s="76">
        <v>387</v>
      </c>
      <c r="H50" s="228">
        <v>1</v>
      </c>
      <c r="I50" s="164" t="str">
        <f t="shared" si="0"/>
        <v/>
      </c>
      <c r="J50" s="150" t="str">
        <f t="shared" si="1"/>
        <v/>
      </c>
      <c r="K50" s="114"/>
      <c r="L50" s="114"/>
    </row>
    <row r="51" spans="1:12" ht="33.75">
      <c r="A51" s="26">
        <f t="shared" si="2"/>
        <v>48</v>
      </c>
      <c r="B51" s="27">
        <v>1</v>
      </c>
      <c r="C51" s="75" t="s">
        <v>2955</v>
      </c>
      <c r="D51" s="75" t="s">
        <v>2956</v>
      </c>
      <c r="E51" s="75" t="s">
        <v>208</v>
      </c>
      <c r="F51" s="76" t="s">
        <v>182</v>
      </c>
      <c r="G51" s="76">
        <v>388</v>
      </c>
      <c r="H51" s="228">
        <v>1</v>
      </c>
      <c r="I51" s="164" t="str">
        <f t="shared" si="0"/>
        <v/>
      </c>
      <c r="J51" s="150" t="str">
        <f t="shared" si="1"/>
        <v/>
      </c>
      <c r="K51" s="114"/>
      <c r="L51" s="114"/>
    </row>
    <row r="52" spans="1:12" ht="33.75">
      <c r="A52" s="26">
        <f t="shared" si="2"/>
        <v>49</v>
      </c>
      <c r="B52" s="27">
        <v>1</v>
      </c>
      <c r="C52" s="75" t="s">
        <v>2957</v>
      </c>
      <c r="D52" s="75" t="s">
        <v>2958</v>
      </c>
      <c r="E52" s="75" t="s">
        <v>208</v>
      </c>
      <c r="F52" s="76" t="s">
        <v>182</v>
      </c>
      <c r="G52" s="76">
        <v>389</v>
      </c>
      <c r="H52" s="228">
        <v>1</v>
      </c>
      <c r="I52" s="164" t="str">
        <f t="shared" si="0"/>
        <v/>
      </c>
      <c r="J52" s="150" t="str">
        <f t="shared" si="1"/>
        <v/>
      </c>
      <c r="K52" s="114"/>
      <c r="L52" s="114"/>
    </row>
    <row r="53" spans="1:12" ht="33.75">
      <c r="A53" s="26">
        <f t="shared" si="2"/>
        <v>50</v>
      </c>
      <c r="B53" s="27">
        <v>1</v>
      </c>
      <c r="C53" s="75" t="s">
        <v>2959</v>
      </c>
      <c r="D53" s="75" t="s">
        <v>2960</v>
      </c>
      <c r="E53" s="75" t="s">
        <v>208</v>
      </c>
      <c r="F53" s="76" t="s">
        <v>182</v>
      </c>
      <c r="G53" s="76">
        <v>390</v>
      </c>
      <c r="H53" s="228">
        <v>1</v>
      </c>
      <c r="I53" s="164" t="str">
        <f t="shared" si="0"/>
        <v/>
      </c>
      <c r="J53" s="150" t="str">
        <f t="shared" si="1"/>
        <v/>
      </c>
      <c r="K53" s="114"/>
      <c r="L53" s="114"/>
    </row>
    <row r="54" spans="1:12" ht="33.75">
      <c r="A54" s="26">
        <f t="shared" si="2"/>
        <v>51</v>
      </c>
      <c r="B54" s="27">
        <v>1</v>
      </c>
      <c r="C54" s="75" t="s">
        <v>2961</v>
      </c>
      <c r="D54" s="75" t="s">
        <v>2962</v>
      </c>
      <c r="E54" s="75" t="s">
        <v>208</v>
      </c>
      <c r="F54" s="76" t="s">
        <v>182</v>
      </c>
      <c r="G54" s="76">
        <v>391</v>
      </c>
      <c r="H54" s="228">
        <v>1</v>
      </c>
      <c r="I54" s="164" t="str">
        <f t="shared" si="0"/>
        <v/>
      </c>
      <c r="J54" s="150" t="str">
        <f t="shared" si="1"/>
        <v/>
      </c>
      <c r="K54" s="114"/>
      <c r="L54" s="114"/>
    </row>
    <row r="55" spans="1:12" ht="33.75">
      <c r="A55" s="26">
        <f t="shared" si="2"/>
        <v>52</v>
      </c>
      <c r="B55" s="27">
        <v>1</v>
      </c>
      <c r="C55" s="75" t="s">
        <v>2963</v>
      </c>
      <c r="D55" s="75" t="s">
        <v>2964</v>
      </c>
      <c r="E55" s="75" t="s">
        <v>208</v>
      </c>
      <c r="F55" s="76" t="s">
        <v>182</v>
      </c>
      <c r="G55" s="76">
        <v>392</v>
      </c>
      <c r="H55" s="228">
        <v>1</v>
      </c>
      <c r="I55" s="164" t="str">
        <f t="shared" si="0"/>
        <v/>
      </c>
      <c r="J55" s="150" t="str">
        <f t="shared" si="1"/>
        <v/>
      </c>
      <c r="K55" s="114"/>
      <c r="L55" s="114"/>
    </row>
    <row r="56" spans="1:12" ht="33.75">
      <c r="A56" s="26">
        <f t="shared" si="2"/>
        <v>53</v>
      </c>
      <c r="B56" s="27">
        <v>1</v>
      </c>
      <c r="C56" s="75" t="s">
        <v>2965</v>
      </c>
      <c r="D56" s="75" t="s">
        <v>2966</v>
      </c>
      <c r="E56" s="75" t="s">
        <v>208</v>
      </c>
      <c r="F56" s="76" t="s">
        <v>182</v>
      </c>
      <c r="G56" s="76">
        <v>393</v>
      </c>
      <c r="H56" s="228">
        <v>1</v>
      </c>
      <c r="I56" s="164" t="str">
        <f t="shared" si="0"/>
        <v/>
      </c>
      <c r="J56" s="150" t="str">
        <f t="shared" si="1"/>
        <v/>
      </c>
      <c r="K56" s="114"/>
      <c r="L56" s="114"/>
    </row>
    <row r="57" spans="1:12" ht="33.75">
      <c r="A57" s="26">
        <f t="shared" si="2"/>
        <v>54</v>
      </c>
      <c r="B57" s="27">
        <v>1</v>
      </c>
      <c r="C57" s="75" t="s">
        <v>2967</v>
      </c>
      <c r="D57" s="75" t="s">
        <v>2968</v>
      </c>
      <c r="E57" s="75" t="s">
        <v>208</v>
      </c>
      <c r="F57" s="76" t="s">
        <v>182</v>
      </c>
      <c r="G57" s="76">
        <v>394</v>
      </c>
      <c r="H57" s="228">
        <v>1</v>
      </c>
      <c r="I57" s="164" t="str">
        <f t="shared" si="0"/>
        <v/>
      </c>
      <c r="J57" s="150" t="str">
        <f t="shared" si="1"/>
        <v/>
      </c>
      <c r="K57" s="114"/>
      <c r="L57" s="114"/>
    </row>
    <row r="58" spans="1:12" ht="33.75">
      <c r="A58" s="26">
        <f t="shared" si="2"/>
        <v>55</v>
      </c>
      <c r="B58" s="27">
        <v>1</v>
      </c>
      <c r="C58" s="75" t="s">
        <v>2969</v>
      </c>
      <c r="D58" s="75" t="s">
        <v>2970</v>
      </c>
      <c r="E58" s="75" t="s">
        <v>208</v>
      </c>
      <c r="F58" s="76" t="s">
        <v>182</v>
      </c>
      <c r="G58" s="76">
        <v>395</v>
      </c>
      <c r="H58" s="228">
        <v>1</v>
      </c>
      <c r="I58" s="164" t="str">
        <f t="shared" si="0"/>
        <v/>
      </c>
      <c r="J58" s="150" t="str">
        <f t="shared" si="1"/>
        <v/>
      </c>
      <c r="K58" s="114"/>
      <c r="L58" s="114"/>
    </row>
    <row r="59" spans="1:12" ht="33.75">
      <c r="A59" s="26">
        <f t="shared" si="2"/>
        <v>56</v>
      </c>
      <c r="B59" s="27">
        <v>1</v>
      </c>
      <c r="C59" s="75" t="s">
        <v>2971</v>
      </c>
      <c r="D59" s="75" t="s">
        <v>2972</v>
      </c>
      <c r="E59" s="75" t="s">
        <v>208</v>
      </c>
      <c r="F59" s="76" t="s">
        <v>182</v>
      </c>
      <c r="G59" s="76">
        <v>396</v>
      </c>
      <c r="H59" s="228">
        <v>1</v>
      </c>
      <c r="I59" s="164" t="str">
        <f t="shared" si="0"/>
        <v/>
      </c>
      <c r="J59" s="150" t="str">
        <f t="shared" si="1"/>
        <v/>
      </c>
      <c r="K59" s="114"/>
      <c r="L59" s="114"/>
    </row>
    <row r="60" spans="1:12" ht="33.75">
      <c r="A60" s="26">
        <f t="shared" si="2"/>
        <v>57</v>
      </c>
      <c r="B60" s="27">
        <v>1</v>
      </c>
      <c r="C60" s="75" t="s">
        <v>2973</v>
      </c>
      <c r="D60" s="75" t="s">
        <v>2974</v>
      </c>
      <c r="E60" s="75" t="s">
        <v>208</v>
      </c>
      <c r="F60" s="76" t="s">
        <v>182</v>
      </c>
      <c r="G60" s="76">
        <v>397</v>
      </c>
      <c r="H60" s="228">
        <v>1</v>
      </c>
      <c r="I60" s="164" t="str">
        <f t="shared" si="0"/>
        <v/>
      </c>
      <c r="J60" s="150" t="str">
        <f t="shared" si="1"/>
        <v/>
      </c>
      <c r="K60" s="114"/>
      <c r="L60" s="114"/>
    </row>
    <row r="61" spans="1:12" ht="33.75">
      <c r="A61" s="26">
        <f t="shared" si="2"/>
        <v>58</v>
      </c>
      <c r="B61" s="27">
        <v>1</v>
      </c>
      <c r="C61" s="75" t="s">
        <v>2975</v>
      </c>
      <c r="D61" s="75" t="s">
        <v>2976</v>
      </c>
      <c r="E61" s="75" t="s">
        <v>208</v>
      </c>
      <c r="F61" s="76" t="s">
        <v>182</v>
      </c>
      <c r="G61" s="76">
        <v>398</v>
      </c>
      <c r="H61" s="228">
        <v>1</v>
      </c>
      <c r="I61" s="164" t="str">
        <f t="shared" si="0"/>
        <v/>
      </c>
      <c r="J61" s="150" t="str">
        <f t="shared" si="1"/>
        <v/>
      </c>
      <c r="K61" s="114"/>
      <c r="L61" s="114"/>
    </row>
    <row r="62" spans="1:12" ht="33.75">
      <c r="A62" s="26">
        <f t="shared" si="2"/>
        <v>59</v>
      </c>
      <c r="B62" s="27">
        <v>1</v>
      </c>
      <c r="C62" s="75" t="s">
        <v>2977</v>
      </c>
      <c r="D62" s="75" t="s">
        <v>2978</v>
      </c>
      <c r="E62" s="75" t="s">
        <v>208</v>
      </c>
      <c r="F62" s="76" t="s">
        <v>182</v>
      </c>
      <c r="G62" s="76">
        <v>399</v>
      </c>
      <c r="H62" s="228">
        <v>1</v>
      </c>
      <c r="I62" s="164" t="str">
        <f t="shared" si="0"/>
        <v/>
      </c>
      <c r="J62" s="150" t="str">
        <f t="shared" si="1"/>
        <v/>
      </c>
      <c r="K62" s="114"/>
      <c r="L62" s="114"/>
    </row>
    <row r="63" spans="1:12" ht="33.75">
      <c r="A63" s="26">
        <f t="shared" si="2"/>
        <v>60</v>
      </c>
      <c r="B63" s="27">
        <v>1</v>
      </c>
      <c r="C63" s="75" t="s">
        <v>2979</v>
      </c>
      <c r="D63" s="75" t="s">
        <v>2980</v>
      </c>
      <c r="E63" s="75" t="s">
        <v>208</v>
      </c>
      <c r="F63" s="76" t="s">
        <v>182</v>
      </c>
      <c r="G63" s="76">
        <v>400</v>
      </c>
      <c r="H63" s="228">
        <v>1</v>
      </c>
      <c r="I63" s="164" t="str">
        <f t="shared" si="0"/>
        <v/>
      </c>
      <c r="J63" s="150" t="str">
        <f t="shared" si="1"/>
        <v/>
      </c>
      <c r="K63" s="114"/>
      <c r="L63" s="114"/>
    </row>
    <row r="64" spans="1:12" ht="33.75">
      <c r="A64" s="26">
        <f t="shared" si="2"/>
        <v>61</v>
      </c>
      <c r="B64" s="27">
        <v>1</v>
      </c>
      <c r="C64" s="75" t="s">
        <v>2981</v>
      </c>
      <c r="D64" s="75" t="s">
        <v>2982</v>
      </c>
      <c r="E64" s="75" t="s">
        <v>208</v>
      </c>
      <c r="F64" s="76" t="s">
        <v>182</v>
      </c>
      <c r="G64" s="76">
        <v>401</v>
      </c>
      <c r="H64" s="228">
        <v>1</v>
      </c>
      <c r="I64" s="164" t="str">
        <f t="shared" si="0"/>
        <v/>
      </c>
      <c r="J64" s="150" t="str">
        <f t="shared" si="1"/>
        <v/>
      </c>
      <c r="K64" s="114"/>
      <c r="L64" s="114"/>
    </row>
    <row r="65" spans="1:23" ht="33.75">
      <c r="A65" s="26">
        <f t="shared" si="2"/>
        <v>62</v>
      </c>
      <c r="B65" s="27">
        <v>1</v>
      </c>
      <c r="C65" s="75" t="s">
        <v>2983</v>
      </c>
      <c r="D65" s="75" t="s">
        <v>2984</v>
      </c>
      <c r="E65" s="75" t="s">
        <v>208</v>
      </c>
      <c r="F65" s="76" t="s">
        <v>182</v>
      </c>
      <c r="G65" s="76">
        <v>402</v>
      </c>
      <c r="H65" s="228">
        <v>1</v>
      </c>
      <c r="I65" s="164" t="str">
        <f t="shared" si="0"/>
        <v/>
      </c>
      <c r="J65" s="150" t="str">
        <f t="shared" si="1"/>
        <v/>
      </c>
      <c r="K65" s="114"/>
      <c r="L65" s="114"/>
    </row>
    <row r="66" spans="1:23" ht="33.75">
      <c r="A66" s="26">
        <f t="shared" si="2"/>
        <v>63</v>
      </c>
      <c r="B66" s="27">
        <v>1</v>
      </c>
      <c r="C66" s="75" t="s">
        <v>2985</v>
      </c>
      <c r="D66" s="75" t="s">
        <v>2986</v>
      </c>
      <c r="E66" s="75" t="s">
        <v>208</v>
      </c>
      <c r="F66" s="76" t="s">
        <v>182</v>
      </c>
      <c r="G66" s="76">
        <v>403</v>
      </c>
      <c r="H66" s="228">
        <v>1</v>
      </c>
      <c r="I66" s="164" t="str">
        <f t="shared" si="0"/>
        <v/>
      </c>
      <c r="J66" s="150" t="str">
        <f t="shared" si="1"/>
        <v/>
      </c>
      <c r="K66" s="114"/>
      <c r="L66" s="114"/>
    </row>
    <row r="67" spans="1:23" ht="33.75">
      <c r="A67" s="26">
        <f t="shared" si="2"/>
        <v>64</v>
      </c>
      <c r="B67" s="27">
        <v>1</v>
      </c>
      <c r="C67" s="75" t="s">
        <v>2987</v>
      </c>
      <c r="D67" s="75" t="s">
        <v>2988</v>
      </c>
      <c r="E67" s="75" t="s">
        <v>208</v>
      </c>
      <c r="F67" s="76" t="s">
        <v>182</v>
      </c>
      <c r="G67" s="76">
        <v>404</v>
      </c>
      <c r="H67" s="228">
        <v>1</v>
      </c>
      <c r="I67" s="164" t="str">
        <f t="shared" ref="I67:I71" si="4">MID($I$1,G67,H67)</f>
        <v/>
      </c>
      <c r="J67" s="150" t="str">
        <f t="shared" ref="J67:J130" si="5">I67</f>
        <v/>
      </c>
      <c r="K67" s="114"/>
      <c r="L67" s="114"/>
    </row>
    <row r="68" spans="1:23" ht="33.75">
      <c r="A68" s="26">
        <f t="shared" ref="A68:A71" si="6">IF(B68=1,TRUNC(A67)+1,A67+0.1)</f>
        <v>65</v>
      </c>
      <c r="B68" s="27">
        <v>1</v>
      </c>
      <c r="C68" s="75" t="s">
        <v>2989</v>
      </c>
      <c r="D68" s="75" t="s">
        <v>2990</v>
      </c>
      <c r="E68" s="75" t="s">
        <v>208</v>
      </c>
      <c r="F68" s="76" t="s">
        <v>182</v>
      </c>
      <c r="G68" s="76">
        <v>405</v>
      </c>
      <c r="H68" s="228">
        <v>1</v>
      </c>
      <c r="I68" s="164" t="str">
        <f t="shared" si="4"/>
        <v/>
      </c>
      <c r="J68" s="150" t="str">
        <f t="shared" si="5"/>
        <v/>
      </c>
      <c r="K68" s="114"/>
      <c r="L68" s="114"/>
    </row>
    <row r="69" spans="1:23" ht="33.75">
      <c r="A69" s="26">
        <f t="shared" si="6"/>
        <v>66</v>
      </c>
      <c r="B69" s="27">
        <v>1</v>
      </c>
      <c r="C69" s="75" t="s">
        <v>2991</v>
      </c>
      <c r="D69" s="75" t="s">
        <v>2992</v>
      </c>
      <c r="E69" s="75" t="s">
        <v>208</v>
      </c>
      <c r="F69" s="76" t="s">
        <v>182</v>
      </c>
      <c r="G69" s="76">
        <v>406</v>
      </c>
      <c r="H69" s="228">
        <v>1</v>
      </c>
      <c r="I69" s="164" t="str">
        <f t="shared" si="4"/>
        <v/>
      </c>
      <c r="J69" s="150" t="str">
        <f t="shared" si="5"/>
        <v/>
      </c>
      <c r="K69" s="114"/>
      <c r="L69" s="114"/>
    </row>
    <row r="70" spans="1:23">
      <c r="A70" s="26">
        <f t="shared" si="6"/>
        <v>67</v>
      </c>
      <c r="B70" s="27">
        <v>1</v>
      </c>
      <c r="C70" s="75" t="s">
        <v>1013</v>
      </c>
      <c r="D70" s="75"/>
      <c r="E70" s="75"/>
      <c r="F70" s="76" t="s">
        <v>916</v>
      </c>
      <c r="G70" s="76">
        <v>407</v>
      </c>
      <c r="H70" s="228">
        <v>73</v>
      </c>
      <c r="I70" s="164" t="str">
        <f t="shared" si="4"/>
        <v/>
      </c>
      <c r="J70" s="150" t="str">
        <f t="shared" si="5"/>
        <v/>
      </c>
      <c r="K70" s="114"/>
      <c r="L70" s="114"/>
    </row>
    <row r="71" spans="1:23">
      <c r="A71" s="26">
        <f t="shared" si="6"/>
        <v>68</v>
      </c>
      <c r="B71" s="27">
        <v>1</v>
      </c>
      <c r="C71" s="75" t="s">
        <v>2993</v>
      </c>
      <c r="D71" s="75" t="s">
        <v>749</v>
      </c>
      <c r="E71" s="75"/>
      <c r="F71" s="76" t="s">
        <v>182</v>
      </c>
      <c r="G71" s="76">
        <v>480</v>
      </c>
      <c r="H71" s="228">
        <v>1</v>
      </c>
      <c r="I71" s="164" t="str">
        <f t="shared" si="4"/>
        <v/>
      </c>
      <c r="J71" s="150" t="str">
        <f t="shared" si="5"/>
        <v/>
      </c>
      <c r="K71" s="114"/>
      <c r="L71" s="114"/>
    </row>
    <row r="72" spans="1:23" s="73" customFormat="1" ht="12.75" customHeight="1">
      <c r="A72" s="105"/>
      <c r="B72" s="106"/>
      <c r="C72" s="69" t="s">
        <v>5254</v>
      </c>
      <c r="D72" s="67"/>
      <c r="E72" s="67"/>
      <c r="F72" s="67"/>
      <c r="G72" s="67"/>
      <c r="H72" s="229"/>
      <c r="I72" s="194"/>
      <c r="J72" s="131"/>
      <c r="K72" s="72"/>
      <c r="L72" s="72"/>
      <c r="M72" s="107"/>
      <c r="N72" s="107"/>
      <c r="O72" s="107"/>
      <c r="P72" s="108"/>
      <c r="Q72" s="108"/>
      <c r="R72" s="108"/>
      <c r="S72" s="108"/>
      <c r="T72" s="108"/>
      <c r="U72" s="108"/>
      <c r="V72" s="108"/>
      <c r="W72" s="108"/>
    </row>
    <row r="73" spans="1:23" s="156" customFormat="1" ht="11.25" outlineLevel="1">
      <c r="A73" s="26">
        <f>IF(B73=1,TRUNC(A71)+1,A71+0.1)</f>
        <v>69</v>
      </c>
      <c r="B73" s="27">
        <v>1</v>
      </c>
      <c r="C73" s="26" t="s">
        <v>5255</v>
      </c>
      <c r="D73" s="26" t="s">
        <v>5278</v>
      </c>
      <c r="E73" s="26"/>
      <c r="F73" s="35" t="s">
        <v>837</v>
      </c>
      <c r="G73" s="31">
        <v>481</v>
      </c>
      <c r="H73" s="227">
        <v>15</v>
      </c>
      <c r="I73" s="164" t="str">
        <f t="shared" ref="I73" si="7">MID($I$1,G73,H73)</f>
        <v/>
      </c>
      <c r="J73" s="150" t="str">
        <f t="shared" si="5"/>
        <v/>
      </c>
      <c r="K73" s="114"/>
      <c r="L73" s="114"/>
      <c r="M73" s="110"/>
      <c r="N73" s="110"/>
      <c r="O73" s="110"/>
      <c r="P73" s="110"/>
    </row>
    <row r="74" spans="1:23" s="156" customFormat="1" ht="11.25" outlineLevel="1">
      <c r="A74" s="26">
        <f>IF(B74=1,TRUNC(A73)+1,A73+0.1)</f>
        <v>70</v>
      </c>
      <c r="B74" s="27">
        <v>1</v>
      </c>
      <c r="C74" s="26" t="s">
        <v>5256</v>
      </c>
      <c r="D74" s="26" t="s">
        <v>5279</v>
      </c>
      <c r="E74" s="26"/>
      <c r="F74" s="35" t="s">
        <v>837</v>
      </c>
      <c r="G74" s="31">
        <f>G73+H73</f>
        <v>496</v>
      </c>
      <c r="H74" s="227">
        <v>15</v>
      </c>
      <c r="I74" s="164" t="str">
        <f t="shared" ref="I74" si="8">MID($I$1,G74,H74)</f>
        <v/>
      </c>
      <c r="J74" s="150" t="str">
        <f t="shared" si="5"/>
        <v/>
      </c>
      <c r="K74" s="114"/>
      <c r="L74" s="114"/>
      <c r="M74" s="110"/>
      <c r="N74" s="110"/>
      <c r="O74" s="110"/>
      <c r="P74" s="110"/>
    </row>
    <row r="75" spans="1:23" s="156" customFormat="1" ht="11.25" outlineLevel="1">
      <c r="A75" s="26">
        <f t="shared" ref="A75:A83" si="9">IF(B75=1,TRUNC(A74)+1,A74+0.1)</f>
        <v>71</v>
      </c>
      <c r="B75" s="27">
        <v>1</v>
      </c>
      <c r="C75" s="26" t="s">
        <v>5257</v>
      </c>
      <c r="D75" s="26" t="s">
        <v>5280</v>
      </c>
      <c r="E75" s="26"/>
      <c r="F75" s="35" t="s">
        <v>837</v>
      </c>
      <c r="G75" s="31">
        <f t="shared" ref="G75:G83" si="10">G74+H74</f>
        <v>511</v>
      </c>
      <c r="H75" s="227">
        <v>15</v>
      </c>
      <c r="I75" s="164" t="str">
        <f t="shared" ref="I75:I83" si="11">MID($I$1,G75,H75)</f>
        <v/>
      </c>
      <c r="J75" s="150" t="str">
        <f t="shared" si="5"/>
        <v/>
      </c>
      <c r="K75" s="114"/>
      <c r="L75" s="114"/>
      <c r="M75" s="110"/>
      <c r="N75" s="110"/>
      <c r="O75" s="110"/>
      <c r="P75" s="110"/>
    </row>
    <row r="76" spans="1:23" s="156" customFormat="1" ht="11.25" outlineLevel="1">
      <c r="A76" s="26">
        <f t="shared" si="9"/>
        <v>72</v>
      </c>
      <c r="B76" s="27">
        <v>1</v>
      </c>
      <c r="C76" s="26" t="s">
        <v>5258</v>
      </c>
      <c r="D76" s="26" t="s">
        <v>5281</v>
      </c>
      <c r="E76" s="26"/>
      <c r="F76" s="35" t="s">
        <v>837</v>
      </c>
      <c r="G76" s="31">
        <f t="shared" si="10"/>
        <v>526</v>
      </c>
      <c r="H76" s="227">
        <v>15</v>
      </c>
      <c r="I76" s="164" t="str">
        <f t="shared" si="11"/>
        <v/>
      </c>
      <c r="J76" s="150" t="str">
        <f t="shared" si="5"/>
        <v/>
      </c>
      <c r="K76" s="114"/>
      <c r="L76" s="114"/>
      <c r="M76" s="110"/>
      <c r="N76" s="110"/>
      <c r="O76" s="110"/>
      <c r="P76" s="110"/>
    </row>
    <row r="77" spans="1:23" s="156" customFormat="1" ht="11.25" outlineLevel="1">
      <c r="A77" s="26">
        <f t="shared" si="9"/>
        <v>73</v>
      </c>
      <c r="B77" s="27">
        <v>1</v>
      </c>
      <c r="C77" s="26" t="s">
        <v>5259</v>
      </c>
      <c r="D77" s="26" t="s">
        <v>5282</v>
      </c>
      <c r="E77" s="26"/>
      <c r="F77" s="35" t="s">
        <v>837</v>
      </c>
      <c r="G77" s="31">
        <f t="shared" si="10"/>
        <v>541</v>
      </c>
      <c r="H77" s="227">
        <v>15</v>
      </c>
      <c r="I77" s="164" t="str">
        <f t="shared" si="11"/>
        <v/>
      </c>
      <c r="J77" s="150" t="str">
        <f t="shared" si="5"/>
        <v/>
      </c>
      <c r="K77" s="114"/>
      <c r="L77" s="114"/>
      <c r="M77" s="110"/>
      <c r="N77" s="110"/>
      <c r="O77" s="110"/>
      <c r="P77" s="110"/>
    </row>
    <row r="78" spans="1:23" s="156" customFormat="1" ht="11.25" outlineLevel="1">
      <c r="A78" s="26">
        <f t="shared" si="9"/>
        <v>74</v>
      </c>
      <c r="B78" s="27">
        <v>1</v>
      </c>
      <c r="C78" s="26" t="s">
        <v>5260</v>
      </c>
      <c r="D78" s="26" t="s">
        <v>5283</v>
      </c>
      <c r="E78" s="26"/>
      <c r="F78" s="35" t="s">
        <v>837</v>
      </c>
      <c r="G78" s="31">
        <f t="shared" si="10"/>
        <v>556</v>
      </c>
      <c r="H78" s="227">
        <v>15</v>
      </c>
      <c r="I78" s="164" t="str">
        <f t="shared" si="11"/>
        <v/>
      </c>
      <c r="J78" s="150" t="str">
        <f t="shared" si="5"/>
        <v/>
      </c>
      <c r="K78" s="114"/>
      <c r="L78" s="114"/>
      <c r="M78" s="110"/>
      <c r="N78" s="110"/>
      <c r="O78" s="110"/>
      <c r="P78" s="110"/>
    </row>
    <row r="79" spans="1:23" s="156" customFormat="1" ht="11.25" outlineLevel="1">
      <c r="A79" s="26">
        <f t="shared" si="9"/>
        <v>75</v>
      </c>
      <c r="B79" s="27">
        <v>1</v>
      </c>
      <c r="C79" s="26" t="s">
        <v>5261</v>
      </c>
      <c r="D79" s="26" t="s">
        <v>5284</v>
      </c>
      <c r="E79" s="26"/>
      <c r="F79" s="35" t="s">
        <v>837</v>
      </c>
      <c r="G79" s="31">
        <f t="shared" si="10"/>
        <v>571</v>
      </c>
      <c r="H79" s="227">
        <v>15</v>
      </c>
      <c r="I79" s="164" t="str">
        <f t="shared" si="11"/>
        <v/>
      </c>
      <c r="J79" s="150" t="str">
        <f t="shared" si="5"/>
        <v/>
      </c>
      <c r="K79" s="114"/>
      <c r="L79" s="114"/>
      <c r="M79" s="110"/>
      <c r="N79" s="110"/>
      <c r="O79" s="110"/>
      <c r="P79" s="110"/>
    </row>
    <row r="80" spans="1:23" s="156" customFormat="1" ht="11.25" outlineLevel="1">
      <c r="A80" s="26">
        <f t="shared" si="9"/>
        <v>76</v>
      </c>
      <c r="B80" s="27">
        <v>1</v>
      </c>
      <c r="C80" s="26" t="s">
        <v>5262</v>
      </c>
      <c r="D80" s="26" t="s">
        <v>5285</v>
      </c>
      <c r="E80" s="26"/>
      <c r="F80" s="35" t="s">
        <v>837</v>
      </c>
      <c r="G80" s="31">
        <f t="shared" si="10"/>
        <v>586</v>
      </c>
      <c r="H80" s="227">
        <v>15</v>
      </c>
      <c r="I80" s="164" t="str">
        <f t="shared" si="11"/>
        <v/>
      </c>
      <c r="J80" s="150" t="str">
        <f t="shared" si="5"/>
        <v/>
      </c>
      <c r="K80" s="114"/>
      <c r="L80" s="114"/>
      <c r="M80" s="110"/>
      <c r="N80" s="110"/>
      <c r="O80" s="110"/>
      <c r="P80" s="110"/>
    </row>
    <row r="81" spans="1:16" s="156" customFormat="1" ht="11.25" outlineLevel="1">
      <c r="A81" s="26">
        <f t="shared" si="9"/>
        <v>77</v>
      </c>
      <c r="B81" s="27">
        <v>1</v>
      </c>
      <c r="C81" s="26" t="s">
        <v>5263</v>
      </c>
      <c r="D81" s="26" t="s">
        <v>5286</v>
      </c>
      <c r="E81" s="26"/>
      <c r="F81" s="35" t="s">
        <v>837</v>
      </c>
      <c r="G81" s="31">
        <f t="shared" si="10"/>
        <v>601</v>
      </c>
      <c r="H81" s="227">
        <v>15</v>
      </c>
      <c r="I81" s="164" t="str">
        <f t="shared" si="11"/>
        <v/>
      </c>
      <c r="J81" s="150" t="str">
        <f t="shared" si="5"/>
        <v/>
      </c>
      <c r="K81" s="114"/>
      <c r="L81" s="114"/>
      <c r="M81" s="110"/>
      <c r="N81" s="110"/>
      <c r="O81" s="110"/>
      <c r="P81" s="110"/>
    </row>
    <row r="82" spans="1:16" s="156" customFormat="1" ht="11.25" outlineLevel="1">
      <c r="A82" s="26">
        <f t="shared" si="9"/>
        <v>78</v>
      </c>
      <c r="B82" s="27">
        <v>1</v>
      </c>
      <c r="C82" s="26" t="s">
        <v>5264</v>
      </c>
      <c r="D82" s="26" t="s">
        <v>5287</v>
      </c>
      <c r="E82" s="26"/>
      <c r="F82" s="35" t="s">
        <v>837</v>
      </c>
      <c r="G82" s="31">
        <f t="shared" si="10"/>
        <v>616</v>
      </c>
      <c r="H82" s="227">
        <v>15</v>
      </c>
      <c r="I82" s="164" t="str">
        <f t="shared" si="11"/>
        <v/>
      </c>
      <c r="J82" s="150" t="str">
        <f t="shared" si="5"/>
        <v/>
      </c>
      <c r="K82" s="114"/>
      <c r="L82" s="114"/>
      <c r="M82" s="110"/>
      <c r="N82" s="110"/>
      <c r="O82" s="110"/>
      <c r="P82" s="110"/>
    </row>
    <row r="83" spans="1:16" s="156" customFormat="1" ht="11.25" outlineLevel="1">
      <c r="A83" s="26">
        <f t="shared" si="9"/>
        <v>79</v>
      </c>
      <c r="B83" s="27">
        <v>1</v>
      </c>
      <c r="C83" s="26" t="s">
        <v>5265</v>
      </c>
      <c r="D83" s="26" t="s">
        <v>5288</v>
      </c>
      <c r="E83" s="26"/>
      <c r="F83" s="35" t="s">
        <v>837</v>
      </c>
      <c r="G83" s="31">
        <f t="shared" si="10"/>
        <v>631</v>
      </c>
      <c r="H83" s="227">
        <v>15</v>
      </c>
      <c r="I83" s="164" t="str">
        <f t="shared" si="11"/>
        <v/>
      </c>
      <c r="J83" s="150" t="str">
        <f t="shared" si="5"/>
        <v/>
      </c>
      <c r="K83" s="114"/>
      <c r="L83" s="114"/>
      <c r="M83" s="110"/>
      <c r="N83" s="110"/>
      <c r="O83" s="110"/>
      <c r="P83" s="110"/>
    </row>
    <row r="84" spans="1:16" s="156" customFormat="1" ht="11.25" outlineLevel="1">
      <c r="A84" s="26">
        <f t="shared" ref="A84:A92" si="12">IF(B84=1,TRUNC(A83)+1,A83+0.1)</f>
        <v>80</v>
      </c>
      <c r="B84" s="27">
        <v>1</v>
      </c>
      <c r="C84" s="26" t="s">
        <v>5266</v>
      </c>
      <c r="D84" s="26" t="s">
        <v>5289</v>
      </c>
      <c r="E84" s="26"/>
      <c r="F84" s="35" t="s">
        <v>837</v>
      </c>
      <c r="G84" s="31">
        <f t="shared" ref="G84:G93" si="13">G83+H83</f>
        <v>646</v>
      </c>
      <c r="H84" s="227">
        <v>15</v>
      </c>
      <c r="I84" s="164" t="str">
        <f t="shared" ref="I84:I92" si="14">MID($I$1,G84,H84)</f>
        <v/>
      </c>
      <c r="J84" s="150" t="str">
        <f t="shared" si="5"/>
        <v/>
      </c>
      <c r="K84" s="114"/>
      <c r="L84" s="114"/>
      <c r="M84" s="110"/>
      <c r="N84" s="110"/>
      <c r="O84" s="110"/>
      <c r="P84" s="110"/>
    </row>
    <row r="85" spans="1:16" s="156" customFormat="1" ht="11.25" outlineLevel="1">
      <c r="A85" s="26">
        <f>IF(B85=1,TRUNC(A83)+1,A83+0.1)</f>
        <v>80</v>
      </c>
      <c r="B85" s="27">
        <v>1</v>
      </c>
      <c r="C85" s="26" t="s">
        <v>5267</v>
      </c>
      <c r="D85" s="26" t="s">
        <v>5290</v>
      </c>
      <c r="E85" s="26"/>
      <c r="F85" s="35" t="s">
        <v>837</v>
      </c>
      <c r="G85" s="31">
        <f t="shared" si="13"/>
        <v>661</v>
      </c>
      <c r="H85" s="227">
        <v>15</v>
      </c>
      <c r="I85" s="164" t="str">
        <f t="shared" ref="I85" si="15">MID($I$1,G85,H85)</f>
        <v/>
      </c>
      <c r="J85" s="150" t="str">
        <f t="shared" si="5"/>
        <v/>
      </c>
      <c r="K85" s="114"/>
      <c r="L85" s="114"/>
      <c r="M85" s="110"/>
      <c r="N85" s="110"/>
      <c r="O85" s="110"/>
      <c r="P85" s="110"/>
    </row>
    <row r="86" spans="1:16" s="156" customFormat="1" ht="11.25" outlineLevel="1">
      <c r="A86" s="26">
        <f>IF(B86=1,TRUNC(A84)+1,A84+0.1)</f>
        <v>81</v>
      </c>
      <c r="B86" s="27">
        <v>1</v>
      </c>
      <c r="C86" s="26" t="s">
        <v>5268</v>
      </c>
      <c r="D86" s="26" t="s">
        <v>5291</v>
      </c>
      <c r="E86" s="26"/>
      <c r="F86" s="35" t="s">
        <v>837</v>
      </c>
      <c r="G86" s="31">
        <f t="shared" si="13"/>
        <v>676</v>
      </c>
      <c r="H86" s="227">
        <v>15</v>
      </c>
      <c r="I86" s="164" t="str">
        <f t="shared" si="14"/>
        <v/>
      </c>
      <c r="J86" s="150" t="str">
        <f t="shared" si="5"/>
        <v/>
      </c>
      <c r="K86" s="114"/>
      <c r="L86" s="114"/>
      <c r="M86" s="110"/>
      <c r="N86" s="110"/>
      <c r="O86" s="110"/>
      <c r="P86" s="110"/>
    </row>
    <row r="87" spans="1:16" s="156" customFormat="1" ht="11.25" outlineLevel="1">
      <c r="A87" s="26">
        <f t="shared" si="12"/>
        <v>82</v>
      </c>
      <c r="B87" s="27">
        <v>1</v>
      </c>
      <c r="C87" s="26" t="s">
        <v>5269</v>
      </c>
      <c r="D87" s="26" t="s">
        <v>5292</v>
      </c>
      <c r="E87" s="26"/>
      <c r="F87" s="35" t="s">
        <v>837</v>
      </c>
      <c r="G87" s="31">
        <f t="shared" si="13"/>
        <v>691</v>
      </c>
      <c r="H87" s="227">
        <v>15</v>
      </c>
      <c r="I87" s="164" t="str">
        <f t="shared" si="14"/>
        <v/>
      </c>
      <c r="J87" s="150" t="str">
        <f t="shared" si="5"/>
        <v/>
      </c>
      <c r="K87" s="114"/>
      <c r="L87" s="114"/>
      <c r="M87" s="110"/>
      <c r="N87" s="110"/>
      <c r="O87" s="110"/>
      <c r="P87" s="110"/>
    </row>
    <row r="88" spans="1:16" s="156" customFormat="1" ht="11.25" outlineLevel="1">
      <c r="A88" s="26">
        <f t="shared" si="12"/>
        <v>83</v>
      </c>
      <c r="B88" s="27">
        <v>1</v>
      </c>
      <c r="C88" s="26" t="s">
        <v>5270</v>
      </c>
      <c r="D88" s="26" t="s">
        <v>5293</v>
      </c>
      <c r="E88" s="26"/>
      <c r="F88" s="35" t="s">
        <v>837</v>
      </c>
      <c r="G88" s="31">
        <f t="shared" si="13"/>
        <v>706</v>
      </c>
      <c r="H88" s="227">
        <v>15</v>
      </c>
      <c r="I88" s="164" t="str">
        <f t="shared" si="14"/>
        <v/>
      </c>
      <c r="J88" s="150" t="str">
        <f t="shared" si="5"/>
        <v/>
      </c>
      <c r="K88" s="114"/>
      <c r="L88" s="114"/>
      <c r="M88" s="110"/>
      <c r="N88" s="110"/>
      <c r="O88" s="110"/>
      <c r="P88" s="110"/>
    </row>
    <row r="89" spans="1:16" s="156" customFormat="1" ht="11.25" outlineLevel="1">
      <c r="A89" s="26">
        <f t="shared" si="12"/>
        <v>84</v>
      </c>
      <c r="B89" s="27">
        <v>1</v>
      </c>
      <c r="C89" s="26" t="s">
        <v>5271</v>
      </c>
      <c r="D89" s="26" t="s">
        <v>5294</v>
      </c>
      <c r="E89" s="26"/>
      <c r="F89" s="35" t="s">
        <v>837</v>
      </c>
      <c r="G89" s="31">
        <f t="shared" si="13"/>
        <v>721</v>
      </c>
      <c r="H89" s="227">
        <v>15</v>
      </c>
      <c r="I89" s="164" t="str">
        <f t="shared" si="14"/>
        <v/>
      </c>
      <c r="J89" s="150" t="str">
        <f t="shared" si="5"/>
        <v/>
      </c>
      <c r="K89" s="114"/>
      <c r="L89" s="114"/>
      <c r="M89" s="110"/>
      <c r="N89" s="110"/>
      <c r="O89" s="110"/>
      <c r="P89" s="110"/>
    </row>
    <row r="90" spans="1:16" s="156" customFormat="1" ht="11.25" outlineLevel="1">
      <c r="A90" s="26">
        <f t="shared" si="12"/>
        <v>85</v>
      </c>
      <c r="B90" s="27">
        <v>1</v>
      </c>
      <c r="C90" s="26" t="s">
        <v>5272</v>
      </c>
      <c r="D90" s="26" t="s">
        <v>5295</v>
      </c>
      <c r="E90" s="26"/>
      <c r="F90" s="35" t="s">
        <v>837</v>
      </c>
      <c r="G90" s="31">
        <f t="shared" si="13"/>
        <v>736</v>
      </c>
      <c r="H90" s="227">
        <v>15</v>
      </c>
      <c r="I90" s="164" t="str">
        <f t="shared" si="14"/>
        <v/>
      </c>
      <c r="J90" s="150" t="str">
        <f t="shared" si="5"/>
        <v/>
      </c>
      <c r="K90" s="114"/>
      <c r="L90" s="114"/>
      <c r="M90" s="110"/>
      <c r="N90" s="110"/>
      <c r="O90" s="110"/>
      <c r="P90" s="110"/>
    </row>
    <row r="91" spans="1:16" s="156" customFormat="1" ht="11.25" outlineLevel="1">
      <c r="A91" s="26">
        <f t="shared" si="12"/>
        <v>86</v>
      </c>
      <c r="B91" s="27">
        <v>1</v>
      </c>
      <c r="C91" s="26" t="s">
        <v>5273</v>
      </c>
      <c r="D91" s="26" t="s">
        <v>5296</v>
      </c>
      <c r="E91" s="26"/>
      <c r="F91" s="35" t="s">
        <v>837</v>
      </c>
      <c r="G91" s="31">
        <f t="shared" si="13"/>
        <v>751</v>
      </c>
      <c r="H91" s="227">
        <v>15</v>
      </c>
      <c r="I91" s="164" t="str">
        <f t="shared" si="14"/>
        <v/>
      </c>
      <c r="J91" s="150" t="str">
        <f t="shared" si="5"/>
        <v/>
      </c>
      <c r="K91" s="114"/>
      <c r="L91" s="114"/>
      <c r="M91" s="110"/>
      <c r="N91" s="110"/>
      <c r="O91" s="110"/>
      <c r="P91" s="110"/>
    </row>
    <row r="92" spans="1:16" s="156" customFormat="1" ht="11.25" outlineLevel="1">
      <c r="A92" s="26">
        <f t="shared" si="12"/>
        <v>87</v>
      </c>
      <c r="B92" s="27">
        <v>1</v>
      </c>
      <c r="C92" s="26" t="s">
        <v>5274</v>
      </c>
      <c r="D92" s="26" t="s">
        <v>5297</v>
      </c>
      <c r="E92" s="26"/>
      <c r="F92" s="35" t="s">
        <v>837</v>
      </c>
      <c r="G92" s="31">
        <f t="shared" si="13"/>
        <v>766</v>
      </c>
      <c r="H92" s="227">
        <v>15</v>
      </c>
      <c r="I92" s="164" t="str">
        <f t="shared" si="14"/>
        <v/>
      </c>
      <c r="J92" s="150" t="str">
        <f t="shared" si="5"/>
        <v/>
      </c>
      <c r="K92" s="114"/>
      <c r="L92" s="114"/>
      <c r="M92" s="110"/>
      <c r="N92" s="110"/>
      <c r="O92" s="110"/>
      <c r="P92" s="110"/>
    </row>
    <row r="93" spans="1:16" s="156" customFormat="1" ht="11.25" outlineLevel="1">
      <c r="A93" s="26">
        <f t="shared" ref="A93" si="16">IF(B93=1,TRUNC(A92)+1,A92+0.1)</f>
        <v>88</v>
      </c>
      <c r="B93" s="27">
        <v>1</v>
      </c>
      <c r="C93" s="26" t="s">
        <v>5336</v>
      </c>
      <c r="D93" s="26" t="s">
        <v>5356</v>
      </c>
      <c r="E93" s="26"/>
      <c r="F93" s="35" t="s">
        <v>1315</v>
      </c>
      <c r="G93" s="31">
        <f t="shared" si="13"/>
        <v>781</v>
      </c>
      <c r="H93" s="227">
        <v>50</v>
      </c>
      <c r="I93" s="164" t="str">
        <f t="shared" ref="I93" si="17">MID($I$1,G93,H93)</f>
        <v/>
      </c>
      <c r="J93" s="150" t="str">
        <f t="shared" si="5"/>
        <v/>
      </c>
      <c r="K93" s="114"/>
      <c r="L93" s="114"/>
      <c r="M93" s="110"/>
      <c r="N93" s="110"/>
      <c r="O93" s="110"/>
      <c r="P93" s="110"/>
    </row>
    <row r="94" spans="1:16" s="156" customFormat="1" ht="11.25" outlineLevel="1">
      <c r="A94" s="26">
        <f t="shared" ref="A94:A112" si="18">IF(B94=1,TRUNC(A93)+1,A93+0.1)</f>
        <v>89</v>
      </c>
      <c r="B94" s="27">
        <v>1</v>
      </c>
      <c r="C94" s="26" t="s">
        <v>5337</v>
      </c>
      <c r="D94" s="26" t="s">
        <v>5357</v>
      </c>
      <c r="E94" s="26"/>
      <c r="F94" s="35" t="s">
        <v>1315</v>
      </c>
      <c r="G94" s="31">
        <f t="shared" ref="G94:G112" si="19">G93+H93</f>
        <v>831</v>
      </c>
      <c r="H94" s="227">
        <v>50</v>
      </c>
      <c r="I94" s="164" t="str">
        <f t="shared" ref="I94:I112" si="20">MID($I$1,G94,H94)</f>
        <v/>
      </c>
      <c r="J94" s="150" t="str">
        <f t="shared" si="5"/>
        <v/>
      </c>
      <c r="K94" s="114"/>
      <c r="L94" s="114"/>
      <c r="M94" s="110"/>
      <c r="N94" s="110"/>
      <c r="O94" s="110"/>
      <c r="P94" s="110"/>
    </row>
    <row r="95" spans="1:16" s="156" customFormat="1" ht="11.25" outlineLevel="1">
      <c r="A95" s="26">
        <f t="shared" si="18"/>
        <v>90</v>
      </c>
      <c r="B95" s="27">
        <v>1</v>
      </c>
      <c r="C95" s="26" t="s">
        <v>5338</v>
      </c>
      <c r="D95" s="26" t="s">
        <v>5358</v>
      </c>
      <c r="E95" s="26"/>
      <c r="F95" s="35" t="s">
        <v>1315</v>
      </c>
      <c r="G95" s="31">
        <f t="shared" si="19"/>
        <v>881</v>
      </c>
      <c r="H95" s="227">
        <v>50</v>
      </c>
      <c r="I95" s="164" t="str">
        <f t="shared" si="20"/>
        <v/>
      </c>
      <c r="J95" s="150" t="str">
        <f t="shared" si="5"/>
        <v/>
      </c>
      <c r="K95" s="114"/>
      <c r="L95" s="114"/>
      <c r="M95" s="110"/>
      <c r="N95" s="110"/>
      <c r="O95" s="110"/>
      <c r="P95" s="110"/>
    </row>
    <row r="96" spans="1:16" s="156" customFormat="1" ht="11.25" outlineLevel="1">
      <c r="A96" s="26">
        <f t="shared" si="18"/>
        <v>91</v>
      </c>
      <c r="B96" s="27">
        <v>1</v>
      </c>
      <c r="C96" s="26" t="s">
        <v>5339</v>
      </c>
      <c r="D96" s="26" t="s">
        <v>5359</v>
      </c>
      <c r="E96" s="26"/>
      <c r="F96" s="35" t="s">
        <v>1315</v>
      </c>
      <c r="G96" s="31">
        <f t="shared" si="19"/>
        <v>931</v>
      </c>
      <c r="H96" s="227">
        <v>50</v>
      </c>
      <c r="I96" s="164" t="str">
        <f t="shared" si="20"/>
        <v/>
      </c>
      <c r="J96" s="150" t="str">
        <f t="shared" si="5"/>
        <v/>
      </c>
      <c r="K96" s="114"/>
      <c r="L96" s="114"/>
      <c r="M96" s="110"/>
      <c r="N96" s="110"/>
      <c r="O96" s="110"/>
      <c r="P96" s="110"/>
    </row>
    <row r="97" spans="1:16" s="156" customFormat="1" ht="11.25" outlineLevel="1">
      <c r="A97" s="26">
        <f t="shared" si="18"/>
        <v>92</v>
      </c>
      <c r="B97" s="27">
        <v>1</v>
      </c>
      <c r="C97" s="26" t="s">
        <v>5340</v>
      </c>
      <c r="D97" s="26" t="s">
        <v>5360</v>
      </c>
      <c r="E97" s="26"/>
      <c r="F97" s="35" t="s">
        <v>1315</v>
      </c>
      <c r="G97" s="31">
        <f t="shared" si="19"/>
        <v>981</v>
      </c>
      <c r="H97" s="227">
        <v>50</v>
      </c>
      <c r="I97" s="164" t="str">
        <f t="shared" si="20"/>
        <v/>
      </c>
      <c r="J97" s="150" t="str">
        <f t="shared" si="5"/>
        <v/>
      </c>
      <c r="K97" s="114"/>
      <c r="L97" s="114"/>
      <c r="M97" s="110"/>
      <c r="N97" s="110"/>
      <c r="O97" s="110"/>
      <c r="P97" s="110"/>
    </row>
    <row r="98" spans="1:16" s="156" customFormat="1" ht="11.25" outlineLevel="1">
      <c r="A98" s="26">
        <f t="shared" si="18"/>
        <v>93</v>
      </c>
      <c r="B98" s="27">
        <v>1</v>
      </c>
      <c r="C98" s="26" t="s">
        <v>5341</v>
      </c>
      <c r="D98" s="26" t="s">
        <v>5361</v>
      </c>
      <c r="E98" s="26"/>
      <c r="F98" s="35" t="s">
        <v>1315</v>
      </c>
      <c r="G98" s="31">
        <f t="shared" si="19"/>
        <v>1031</v>
      </c>
      <c r="H98" s="227">
        <v>50</v>
      </c>
      <c r="I98" s="164" t="str">
        <f t="shared" si="20"/>
        <v/>
      </c>
      <c r="J98" s="150" t="str">
        <f t="shared" si="5"/>
        <v/>
      </c>
      <c r="K98" s="114"/>
      <c r="L98" s="114"/>
      <c r="M98" s="110"/>
      <c r="N98" s="110"/>
      <c r="O98" s="110"/>
      <c r="P98" s="110"/>
    </row>
    <row r="99" spans="1:16" s="156" customFormat="1" ht="11.25" outlineLevel="1">
      <c r="A99" s="26">
        <f t="shared" si="18"/>
        <v>94</v>
      </c>
      <c r="B99" s="27">
        <v>1</v>
      </c>
      <c r="C99" s="26" t="s">
        <v>5342</v>
      </c>
      <c r="D99" s="26" t="s">
        <v>5362</v>
      </c>
      <c r="E99" s="26"/>
      <c r="F99" s="35" t="s">
        <v>1315</v>
      </c>
      <c r="G99" s="31">
        <f t="shared" si="19"/>
        <v>1081</v>
      </c>
      <c r="H99" s="227">
        <v>50</v>
      </c>
      <c r="I99" s="164" t="str">
        <f t="shared" si="20"/>
        <v/>
      </c>
      <c r="J99" s="150" t="str">
        <f t="shared" si="5"/>
        <v/>
      </c>
      <c r="K99" s="114"/>
      <c r="L99" s="114"/>
      <c r="M99" s="110"/>
      <c r="N99" s="110"/>
      <c r="O99" s="110"/>
      <c r="P99" s="110"/>
    </row>
    <row r="100" spans="1:16" s="156" customFormat="1" ht="11.25" outlineLevel="1">
      <c r="A100" s="26">
        <f t="shared" si="18"/>
        <v>95</v>
      </c>
      <c r="B100" s="27">
        <v>1</v>
      </c>
      <c r="C100" s="26" t="s">
        <v>5343</v>
      </c>
      <c r="D100" s="26" t="s">
        <v>5363</v>
      </c>
      <c r="E100" s="26"/>
      <c r="F100" s="35" t="s">
        <v>1315</v>
      </c>
      <c r="G100" s="31">
        <f t="shared" si="19"/>
        <v>1131</v>
      </c>
      <c r="H100" s="227">
        <v>50</v>
      </c>
      <c r="I100" s="164" t="str">
        <f t="shared" si="20"/>
        <v/>
      </c>
      <c r="J100" s="150" t="str">
        <f t="shared" si="5"/>
        <v/>
      </c>
      <c r="K100" s="114"/>
      <c r="L100" s="114"/>
      <c r="M100" s="110"/>
      <c r="N100" s="110"/>
      <c r="O100" s="110"/>
      <c r="P100" s="110"/>
    </row>
    <row r="101" spans="1:16" s="156" customFormat="1" ht="11.25" outlineLevel="1">
      <c r="A101" s="26">
        <f t="shared" si="18"/>
        <v>96</v>
      </c>
      <c r="B101" s="27">
        <v>1</v>
      </c>
      <c r="C101" s="26" t="s">
        <v>5344</v>
      </c>
      <c r="D101" s="26" t="s">
        <v>5364</v>
      </c>
      <c r="E101" s="26"/>
      <c r="F101" s="35" t="s">
        <v>1315</v>
      </c>
      <c r="G101" s="31">
        <f t="shared" si="19"/>
        <v>1181</v>
      </c>
      <c r="H101" s="227">
        <v>50</v>
      </c>
      <c r="I101" s="164" t="str">
        <f t="shared" si="20"/>
        <v/>
      </c>
      <c r="J101" s="150" t="str">
        <f t="shared" si="5"/>
        <v/>
      </c>
      <c r="K101" s="114"/>
      <c r="L101" s="114"/>
      <c r="M101" s="110"/>
      <c r="N101" s="110"/>
      <c r="O101" s="110"/>
      <c r="P101" s="110"/>
    </row>
    <row r="102" spans="1:16" s="156" customFormat="1" ht="11.25" outlineLevel="1">
      <c r="A102" s="26">
        <f t="shared" si="18"/>
        <v>97</v>
      </c>
      <c r="B102" s="27">
        <v>1</v>
      </c>
      <c r="C102" s="26" t="s">
        <v>5345</v>
      </c>
      <c r="D102" s="26" t="s">
        <v>5365</v>
      </c>
      <c r="E102" s="26"/>
      <c r="F102" s="35" t="s">
        <v>1315</v>
      </c>
      <c r="G102" s="31">
        <f t="shared" si="19"/>
        <v>1231</v>
      </c>
      <c r="H102" s="227">
        <v>50</v>
      </c>
      <c r="I102" s="164" t="str">
        <f t="shared" si="20"/>
        <v/>
      </c>
      <c r="J102" s="150" t="str">
        <f t="shared" si="5"/>
        <v/>
      </c>
      <c r="K102" s="114"/>
      <c r="L102" s="114"/>
      <c r="M102" s="110"/>
      <c r="N102" s="110"/>
      <c r="O102" s="110"/>
      <c r="P102" s="110"/>
    </row>
    <row r="103" spans="1:16" s="156" customFormat="1" ht="11.25" outlineLevel="1">
      <c r="A103" s="26">
        <f t="shared" si="18"/>
        <v>98</v>
      </c>
      <c r="B103" s="27">
        <v>1</v>
      </c>
      <c r="C103" s="26" t="s">
        <v>5346</v>
      </c>
      <c r="D103" s="26" t="s">
        <v>5366</v>
      </c>
      <c r="E103" s="26"/>
      <c r="F103" s="35" t="s">
        <v>1315</v>
      </c>
      <c r="G103" s="31">
        <f t="shared" si="19"/>
        <v>1281</v>
      </c>
      <c r="H103" s="227">
        <v>50</v>
      </c>
      <c r="I103" s="164" t="str">
        <f t="shared" si="20"/>
        <v/>
      </c>
      <c r="J103" s="150" t="str">
        <f t="shared" si="5"/>
        <v/>
      </c>
      <c r="K103" s="114"/>
      <c r="L103" s="114"/>
      <c r="M103" s="110"/>
      <c r="N103" s="110"/>
      <c r="O103" s="110"/>
      <c r="P103" s="110"/>
    </row>
    <row r="104" spans="1:16" s="156" customFormat="1" ht="11.25" outlineLevel="1">
      <c r="A104" s="26">
        <f t="shared" si="18"/>
        <v>99</v>
      </c>
      <c r="B104" s="27">
        <v>1</v>
      </c>
      <c r="C104" s="26" t="s">
        <v>5347</v>
      </c>
      <c r="D104" s="26" t="s">
        <v>5367</v>
      </c>
      <c r="E104" s="26"/>
      <c r="F104" s="35" t="s">
        <v>1315</v>
      </c>
      <c r="G104" s="31">
        <f t="shared" si="19"/>
        <v>1331</v>
      </c>
      <c r="H104" s="227">
        <v>50</v>
      </c>
      <c r="I104" s="164" t="str">
        <f t="shared" si="20"/>
        <v/>
      </c>
      <c r="J104" s="150" t="str">
        <f t="shared" si="5"/>
        <v/>
      </c>
      <c r="K104" s="114"/>
      <c r="L104" s="114"/>
      <c r="M104" s="110"/>
      <c r="N104" s="110"/>
      <c r="O104" s="110"/>
      <c r="P104" s="110"/>
    </row>
    <row r="105" spans="1:16" s="156" customFormat="1" ht="11.25" outlineLevel="1">
      <c r="A105" s="26">
        <f t="shared" si="18"/>
        <v>100</v>
      </c>
      <c r="B105" s="27">
        <v>1</v>
      </c>
      <c r="C105" s="26" t="s">
        <v>5348</v>
      </c>
      <c r="D105" s="26" t="s">
        <v>5368</v>
      </c>
      <c r="E105" s="26"/>
      <c r="F105" s="35" t="s">
        <v>1315</v>
      </c>
      <c r="G105" s="31">
        <f t="shared" si="19"/>
        <v>1381</v>
      </c>
      <c r="H105" s="227">
        <v>50</v>
      </c>
      <c r="I105" s="164" t="str">
        <f t="shared" si="20"/>
        <v/>
      </c>
      <c r="J105" s="150" t="str">
        <f t="shared" si="5"/>
        <v/>
      </c>
      <c r="K105" s="114"/>
      <c r="L105" s="114"/>
      <c r="M105" s="110"/>
      <c r="N105" s="110"/>
      <c r="O105" s="110"/>
      <c r="P105" s="110"/>
    </row>
    <row r="106" spans="1:16" s="156" customFormat="1" ht="11.25" outlineLevel="1">
      <c r="A106" s="26">
        <f t="shared" si="18"/>
        <v>101</v>
      </c>
      <c r="B106" s="27">
        <v>1</v>
      </c>
      <c r="C106" s="26" t="s">
        <v>5349</v>
      </c>
      <c r="D106" s="26" t="s">
        <v>5369</v>
      </c>
      <c r="E106" s="26"/>
      <c r="F106" s="35" t="s">
        <v>1315</v>
      </c>
      <c r="G106" s="31">
        <f t="shared" si="19"/>
        <v>1431</v>
      </c>
      <c r="H106" s="227">
        <v>50</v>
      </c>
      <c r="I106" s="164" t="str">
        <f t="shared" si="20"/>
        <v/>
      </c>
      <c r="J106" s="150" t="str">
        <f t="shared" si="5"/>
        <v/>
      </c>
      <c r="K106" s="114"/>
      <c r="L106" s="114"/>
      <c r="M106" s="110"/>
      <c r="N106" s="110"/>
      <c r="O106" s="110"/>
      <c r="P106" s="110"/>
    </row>
    <row r="107" spans="1:16" s="156" customFormat="1" ht="11.25" outlineLevel="1">
      <c r="A107" s="26">
        <f t="shared" si="18"/>
        <v>102</v>
      </c>
      <c r="B107" s="27">
        <v>1</v>
      </c>
      <c r="C107" s="26" t="s">
        <v>5350</v>
      </c>
      <c r="D107" s="26" t="s">
        <v>5370</v>
      </c>
      <c r="E107" s="26"/>
      <c r="F107" s="35" t="s">
        <v>1315</v>
      </c>
      <c r="G107" s="31">
        <f t="shared" si="19"/>
        <v>1481</v>
      </c>
      <c r="H107" s="227">
        <v>50</v>
      </c>
      <c r="I107" s="164" t="str">
        <f t="shared" si="20"/>
        <v/>
      </c>
      <c r="J107" s="150" t="str">
        <f t="shared" si="5"/>
        <v/>
      </c>
      <c r="K107" s="114"/>
      <c r="L107" s="114"/>
      <c r="M107" s="110"/>
      <c r="N107" s="110"/>
      <c r="O107" s="110"/>
      <c r="P107" s="110"/>
    </row>
    <row r="108" spans="1:16" s="156" customFormat="1" ht="11.25" outlineLevel="1">
      <c r="A108" s="26">
        <f t="shared" si="18"/>
        <v>103</v>
      </c>
      <c r="B108" s="27">
        <v>1</v>
      </c>
      <c r="C108" s="26" t="s">
        <v>5351</v>
      </c>
      <c r="D108" s="26" t="s">
        <v>5371</v>
      </c>
      <c r="E108" s="26"/>
      <c r="F108" s="35" t="s">
        <v>1315</v>
      </c>
      <c r="G108" s="31">
        <f t="shared" si="19"/>
        <v>1531</v>
      </c>
      <c r="H108" s="227">
        <v>50</v>
      </c>
      <c r="I108" s="164" t="str">
        <f t="shared" si="20"/>
        <v/>
      </c>
      <c r="J108" s="150" t="str">
        <f t="shared" si="5"/>
        <v/>
      </c>
      <c r="K108" s="114"/>
      <c r="L108" s="114"/>
      <c r="M108" s="110"/>
      <c r="N108" s="110"/>
      <c r="O108" s="110"/>
      <c r="P108" s="110"/>
    </row>
    <row r="109" spans="1:16" s="156" customFormat="1" ht="11.25" outlineLevel="1">
      <c r="A109" s="26">
        <f t="shared" si="18"/>
        <v>104</v>
      </c>
      <c r="B109" s="27">
        <v>1</v>
      </c>
      <c r="C109" s="26" t="s">
        <v>5352</v>
      </c>
      <c r="D109" s="26" t="s">
        <v>5372</v>
      </c>
      <c r="E109" s="26"/>
      <c r="F109" s="35" t="s">
        <v>1315</v>
      </c>
      <c r="G109" s="31">
        <f t="shared" si="19"/>
        <v>1581</v>
      </c>
      <c r="H109" s="227">
        <v>50</v>
      </c>
      <c r="I109" s="164" t="str">
        <f t="shared" si="20"/>
        <v/>
      </c>
      <c r="J109" s="150" t="str">
        <f t="shared" si="5"/>
        <v/>
      </c>
      <c r="K109" s="114"/>
      <c r="L109" s="114"/>
      <c r="M109" s="110"/>
      <c r="N109" s="110"/>
      <c r="O109" s="110"/>
      <c r="P109" s="110"/>
    </row>
    <row r="110" spans="1:16" s="156" customFormat="1" ht="11.25" outlineLevel="1">
      <c r="A110" s="26">
        <f t="shared" si="18"/>
        <v>105</v>
      </c>
      <c r="B110" s="27">
        <v>1</v>
      </c>
      <c r="C110" s="26" t="s">
        <v>5353</v>
      </c>
      <c r="D110" s="26" t="s">
        <v>5373</v>
      </c>
      <c r="E110" s="26"/>
      <c r="F110" s="35" t="s">
        <v>1315</v>
      </c>
      <c r="G110" s="31">
        <f t="shared" si="19"/>
        <v>1631</v>
      </c>
      <c r="H110" s="227">
        <v>50</v>
      </c>
      <c r="I110" s="164" t="str">
        <f t="shared" si="20"/>
        <v/>
      </c>
      <c r="J110" s="150" t="str">
        <f t="shared" si="5"/>
        <v/>
      </c>
      <c r="K110" s="114"/>
      <c r="L110" s="114"/>
      <c r="M110" s="110"/>
      <c r="N110" s="110"/>
      <c r="O110" s="110"/>
      <c r="P110" s="110"/>
    </row>
    <row r="111" spans="1:16" s="156" customFormat="1" ht="11.25" outlineLevel="1">
      <c r="A111" s="26">
        <f t="shared" si="18"/>
        <v>106</v>
      </c>
      <c r="B111" s="27">
        <v>1</v>
      </c>
      <c r="C111" s="26" t="s">
        <v>5354</v>
      </c>
      <c r="D111" s="26" t="s">
        <v>5374</v>
      </c>
      <c r="E111" s="26"/>
      <c r="F111" s="35" t="s">
        <v>1315</v>
      </c>
      <c r="G111" s="31">
        <f t="shared" si="19"/>
        <v>1681</v>
      </c>
      <c r="H111" s="227">
        <v>50</v>
      </c>
      <c r="I111" s="164" t="str">
        <f t="shared" si="20"/>
        <v/>
      </c>
      <c r="J111" s="150" t="str">
        <f t="shared" si="5"/>
        <v/>
      </c>
      <c r="K111" s="114"/>
      <c r="L111" s="114"/>
      <c r="M111" s="110"/>
      <c r="N111" s="110"/>
      <c r="O111" s="110"/>
      <c r="P111" s="110"/>
    </row>
    <row r="112" spans="1:16" s="156" customFormat="1" ht="11.25" outlineLevel="1">
      <c r="A112" s="26">
        <f t="shared" si="18"/>
        <v>107</v>
      </c>
      <c r="B112" s="27">
        <v>1</v>
      </c>
      <c r="C112" s="26" t="s">
        <v>5355</v>
      </c>
      <c r="D112" s="26" t="s">
        <v>5375</v>
      </c>
      <c r="E112" s="26"/>
      <c r="F112" s="35" t="s">
        <v>1315</v>
      </c>
      <c r="G112" s="31">
        <f t="shared" si="19"/>
        <v>1731</v>
      </c>
      <c r="H112" s="227">
        <v>50</v>
      </c>
      <c r="I112" s="164" t="str">
        <f t="shared" si="20"/>
        <v/>
      </c>
      <c r="J112" s="150" t="str">
        <f t="shared" si="5"/>
        <v/>
      </c>
      <c r="K112" s="114"/>
      <c r="L112" s="114"/>
      <c r="M112" s="110"/>
      <c r="N112" s="110"/>
      <c r="O112" s="110"/>
      <c r="P112" s="110"/>
    </row>
    <row r="113" spans="1:16" s="156" customFormat="1" ht="22.5" outlineLevel="1">
      <c r="A113" s="26">
        <f t="shared" ref="A113" si="21">IF(B113=1,TRUNC(A112)+1,A112+0.1)</f>
        <v>108</v>
      </c>
      <c r="B113" s="27">
        <v>1</v>
      </c>
      <c r="C113" s="26" t="s">
        <v>5275</v>
      </c>
      <c r="D113" s="26" t="s">
        <v>5298</v>
      </c>
      <c r="E113" s="26" t="s">
        <v>5299</v>
      </c>
      <c r="F113" s="35" t="s">
        <v>282</v>
      </c>
      <c r="G113" s="31">
        <f t="shared" ref="G113" si="22">G112+H112</f>
        <v>1781</v>
      </c>
      <c r="H113" s="227">
        <v>3</v>
      </c>
      <c r="I113" s="164" t="str">
        <f t="shared" ref="I113" si="23">MID($I$1,G113,H113)</f>
        <v/>
      </c>
      <c r="J113" s="150" t="str">
        <f t="shared" si="5"/>
        <v/>
      </c>
      <c r="K113" s="114"/>
      <c r="L113" s="114"/>
      <c r="M113" s="110"/>
      <c r="N113" s="110"/>
      <c r="O113" s="110"/>
      <c r="P113" s="110"/>
    </row>
    <row r="114" spans="1:16" s="156" customFormat="1" ht="22.5" outlineLevel="1">
      <c r="A114" s="26">
        <f t="shared" ref="A114:A133" si="24">IF(B114=1,TRUNC(A113)+1,A113+0.1)</f>
        <v>109</v>
      </c>
      <c r="B114" s="27">
        <v>1</v>
      </c>
      <c r="C114" s="26" t="s">
        <v>5276</v>
      </c>
      <c r="D114" s="26" t="s">
        <v>5300</v>
      </c>
      <c r="E114" s="26" t="s">
        <v>5299</v>
      </c>
      <c r="F114" s="35" t="s">
        <v>282</v>
      </c>
      <c r="G114" s="31">
        <f t="shared" ref="G114:G132" si="25">G113+H113</f>
        <v>1784</v>
      </c>
      <c r="H114" s="227">
        <v>3</v>
      </c>
      <c r="I114" s="164" t="str">
        <f t="shared" ref="I114:I133" si="26">MID($I$1,G114,H114)</f>
        <v/>
      </c>
      <c r="J114" s="150" t="str">
        <f t="shared" si="5"/>
        <v/>
      </c>
      <c r="K114" s="114"/>
      <c r="L114" s="114"/>
      <c r="M114" s="110"/>
      <c r="N114" s="110"/>
      <c r="O114" s="110"/>
      <c r="P114" s="110"/>
    </row>
    <row r="115" spans="1:16" s="156" customFormat="1" ht="22.5" outlineLevel="1">
      <c r="A115" s="26">
        <f t="shared" si="24"/>
        <v>110</v>
      </c>
      <c r="B115" s="27">
        <v>1</v>
      </c>
      <c r="C115" s="26" t="s">
        <v>5277</v>
      </c>
      <c r="D115" s="26" t="s">
        <v>5301</v>
      </c>
      <c r="E115" s="26" t="s">
        <v>5299</v>
      </c>
      <c r="F115" s="35" t="s">
        <v>282</v>
      </c>
      <c r="G115" s="31">
        <f t="shared" si="25"/>
        <v>1787</v>
      </c>
      <c r="H115" s="227">
        <v>3</v>
      </c>
      <c r="I115" s="164" t="str">
        <f t="shared" si="26"/>
        <v/>
      </c>
      <c r="J115" s="150" t="str">
        <f t="shared" si="5"/>
        <v/>
      </c>
      <c r="K115" s="114"/>
      <c r="L115" s="114"/>
      <c r="M115" s="110"/>
      <c r="N115" s="110"/>
      <c r="O115" s="110"/>
      <c r="P115" s="110"/>
    </row>
    <row r="116" spans="1:16" s="156" customFormat="1" ht="22.5" outlineLevel="1">
      <c r="A116" s="26">
        <f t="shared" si="24"/>
        <v>111</v>
      </c>
      <c r="B116" s="27">
        <v>1</v>
      </c>
      <c r="C116" s="26" t="s">
        <v>5320</v>
      </c>
      <c r="D116" s="26" t="s">
        <v>5302</v>
      </c>
      <c r="E116" s="26" t="s">
        <v>5299</v>
      </c>
      <c r="F116" s="35" t="s">
        <v>282</v>
      </c>
      <c r="G116" s="31">
        <f t="shared" si="25"/>
        <v>1790</v>
      </c>
      <c r="H116" s="227">
        <v>3</v>
      </c>
      <c r="I116" s="164" t="str">
        <f t="shared" si="26"/>
        <v/>
      </c>
      <c r="J116" s="150" t="str">
        <f t="shared" si="5"/>
        <v/>
      </c>
      <c r="K116" s="114"/>
      <c r="L116" s="114"/>
      <c r="M116" s="110"/>
      <c r="N116" s="110"/>
      <c r="O116" s="110"/>
      <c r="P116" s="110"/>
    </row>
    <row r="117" spans="1:16" s="156" customFormat="1" ht="22.5" outlineLevel="1">
      <c r="A117" s="26">
        <f t="shared" si="24"/>
        <v>112</v>
      </c>
      <c r="B117" s="27">
        <v>1</v>
      </c>
      <c r="C117" s="26" t="s">
        <v>5321</v>
      </c>
      <c r="D117" s="26" t="s">
        <v>5303</v>
      </c>
      <c r="E117" s="26" t="s">
        <v>5299</v>
      </c>
      <c r="F117" s="35" t="s">
        <v>282</v>
      </c>
      <c r="G117" s="31">
        <f t="shared" si="25"/>
        <v>1793</v>
      </c>
      <c r="H117" s="227">
        <v>3</v>
      </c>
      <c r="I117" s="164" t="str">
        <f t="shared" si="26"/>
        <v/>
      </c>
      <c r="J117" s="150" t="str">
        <f t="shared" si="5"/>
        <v/>
      </c>
      <c r="K117" s="114"/>
      <c r="L117" s="114"/>
      <c r="M117" s="110"/>
      <c r="N117" s="110"/>
      <c r="O117" s="110"/>
      <c r="P117" s="110"/>
    </row>
    <row r="118" spans="1:16" s="156" customFormat="1" ht="22.5" outlineLevel="1">
      <c r="A118" s="26">
        <f t="shared" si="24"/>
        <v>113</v>
      </c>
      <c r="B118" s="27">
        <v>1</v>
      </c>
      <c r="C118" s="26" t="s">
        <v>5322</v>
      </c>
      <c r="D118" s="26" t="s">
        <v>5304</v>
      </c>
      <c r="E118" s="26" t="s">
        <v>5299</v>
      </c>
      <c r="F118" s="35" t="s">
        <v>282</v>
      </c>
      <c r="G118" s="31">
        <f t="shared" si="25"/>
        <v>1796</v>
      </c>
      <c r="H118" s="227">
        <v>3</v>
      </c>
      <c r="I118" s="164" t="str">
        <f t="shared" si="26"/>
        <v/>
      </c>
      <c r="J118" s="150" t="str">
        <f t="shared" si="5"/>
        <v/>
      </c>
      <c r="K118" s="114"/>
      <c r="L118" s="114"/>
      <c r="M118" s="110"/>
      <c r="N118" s="110"/>
      <c r="O118" s="110"/>
      <c r="P118" s="110"/>
    </row>
    <row r="119" spans="1:16" s="156" customFormat="1" ht="22.5" outlineLevel="1">
      <c r="A119" s="26">
        <f t="shared" si="24"/>
        <v>114</v>
      </c>
      <c r="B119" s="27">
        <v>1</v>
      </c>
      <c r="C119" s="26" t="s">
        <v>5323</v>
      </c>
      <c r="D119" s="26" t="s">
        <v>5305</v>
      </c>
      <c r="E119" s="26" t="s">
        <v>5299</v>
      </c>
      <c r="F119" s="35" t="s">
        <v>282</v>
      </c>
      <c r="G119" s="31">
        <f t="shared" si="25"/>
        <v>1799</v>
      </c>
      <c r="H119" s="227">
        <v>3</v>
      </c>
      <c r="I119" s="164" t="str">
        <f t="shared" si="26"/>
        <v/>
      </c>
      <c r="J119" s="150" t="str">
        <f t="shared" si="5"/>
        <v/>
      </c>
      <c r="K119" s="114"/>
      <c r="L119" s="114"/>
      <c r="M119" s="110"/>
      <c r="N119" s="110"/>
      <c r="O119" s="110"/>
      <c r="P119" s="110"/>
    </row>
    <row r="120" spans="1:16" s="156" customFormat="1" ht="22.5" outlineLevel="1">
      <c r="A120" s="26">
        <f t="shared" si="24"/>
        <v>115</v>
      </c>
      <c r="B120" s="27">
        <v>1</v>
      </c>
      <c r="C120" s="26" t="s">
        <v>5324</v>
      </c>
      <c r="D120" s="26" t="s">
        <v>5306</v>
      </c>
      <c r="E120" s="26" t="s">
        <v>5299</v>
      </c>
      <c r="F120" s="35" t="s">
        <v>282</v>
      </c>
      <c r="G120" s="31">
        <f t="shared" si="25"/>
        <v>1802</v>
      </c>
      <c r="H120" s="227">
        <v>3</v>
      </c>
      <c r="I120" s="164" t="str">
        <f t="shared" si="26"/>
        <v/>
      </c>
      <c r="J120" s="150" t="str">
        <f t="shared" si="5"/>
        <v/>
      </c>
      <c r="K120" s="114"/>
      <c r="L120" s="114"/>
      <c r="M120" s="110"/>
      <c r="N120" s="110"/>
      <c r="O120" s="110"/>
      <c r="P120" s="110"/>
    </row>
    <row r="121" spans="1:16" s="156" customFormat="1" ht="22.5" outlineLevel="1">
      <c r="A121" s="26">
        <f t="shared" si="24"/>
        <v>116</v>
      </c>
      <c r="B121" s="27">
        <v>1</v>
      </c>
      <c r="C121" s="26" t="s">
        <v>5325</v>
      </c>
      <c r="D121" s="26" t="s">
        <v>5307</v>
      </c>
      <c r="E121" s="26" t="s">
        <v>5299</v>
      </c>
      <c r="F121" s="35" t="s">
        <v>282</v>
      </c>
      <c r="G121" s="31">
        <f t="shared" si="25"/>
        <v>1805</v>
      </c>
      <c r="H121" s="227">
        <v>3</v>
      </c>
      <c r="I121" s="164" t="str">
        <f t="shared" si="26"/>
        <v/>
      </c>
      <c r="J121" s="150" t="str">
        <f t="shared" si="5"/>
        <v/>
      </c>
      <c r="K121" s="114"/>
      <c r="L121" s="114"/>
      <c r="M121" s="110"/>
      <c r="N121" s="110"/>
      <c r="O121" s="110"/>
      <c r="P121" s="110"/>
    </row>
    <row r="122" spans="1:16" s="156" customFormat="1" ht="22.5" outlineLevel="1">
      <c r="A122" s="26">
        <f t="shared" si="24"/>
        <v>117</v>
      </c>
      <c r="B122" s="27">
        <v>1</v>
      </c>
      <c r="C122" s="26" t="s">
        <v>5326</v>
      </c>
      <c r="D122" s="26" t="s">
        <v>5308</v>
      </c>
      <c r="E122" s="26" t="s">
        <v>5299</v>
      </c>
      <c r="F122" s="35" t="s">
        <v>282</v>
      </c>
      <c r="G122" s="31">
        <f t="shared" si="25"/>
        <v>1808</v>
      </c>
      <c r="H122" s="227">
        <v>3</v>
      </c>
      <c r="I122" s="164" t="str">
        <f t="shared" si="26"/>
        <v/>
      </c>
      <c r="J122" s="150" t="str">
        <f t="shared" si="5"/>
        <v/>
      </c>
      <c r="K122" s="114"/>
      <c r="L122" s="114"/>
      <c r="M122" s="110"/>
      <c r="N122" s="110"/>
      <c r="O122" s="110"/>
      <c r="P122" s="110"/>
    </row>
    <row r="123" spans="1:16" s="156" customFormat="1" ht="22.5" outlineLevel="1">
      <c r="A123" s="26">
        <f t="shared" si="24"/>
        <v>118</v>
      </c>
      <c r="B123" s="27">
        <v>1</v>
      </c>
      <c r="C123" s="26" t="s">
        <v>5327</v>
      </c>
      <c r="D123" s="26" t="s">
        <v>5309</v>
      </c>
      <c r="E123" s="26" t="s">
        <v>5299</v>
      </c>
      <c r="F123" s="35" t="s">
        <v>282</v>
      </c>
      <c r="G123" s="31">
        <f t="shared" si="25"/>
        <v>1811</v>
      </c>
      <c r="H123" s="227">
        <v>3</v>
      </c>
      <c r="I123" s="164" t="str">
        <f t="shared" si="26"/>
        <v/>
      </c>
      <c r="J123" s="150" t="str">
        <f t="shared" si="5"/>
        <v/>
      </c>
      <c r="K123" s="114"/>
      <c r="L123" s="114"/>
      <c r="M123" s="110"/>
      <c r="N123" s="110"/>
      <c r="O123" s="110"/>
      <c r="P123" s="110"/>
    </row>
    <row r="124" spans="1:16" s="156" customFormat="1" ht="22.5" outlineLevel="1">
      <c r="A124" s="26">
        <f t="shared" si="24"/>
        <v>119</v>
      </c>
      <c r="B124" s="27">
        <v>1</v>
      </c>
      <c r="C124" s="26" t="s">
        <v>5328</v>
      </c>
      <c r="D124" s="26" t="s">
        <v>5310</v>
      </c>
      <c r="E124" s="26" t="s">
        <v>5299</v>
      </c>
      <c r="F124" s="35" t="s">
        <v>282</v>
      </c>
      <c r="G124" s="31">
        <f t="shared" si="25"/>
        <v>1814</v>
      </c>
      <c r="H124" s="227">
        <v>3</v>
      </c>
      <c r="I124" s="164" t="str">
        <f t="shared" si="26"/>
        <v/>
      </c>
      <c r="J124" s="150" t="str">
        <f t="shared" si="5"/>
        <v/>
      </c>
      <c r="K124" s="114"/>
      <c r="L124" s="114"/>
      <c r="M124" s="110"/>
      <c r="N124" s="110"/>
      <c r="O124" s="110"/>
      <c r="P124" s="110"/>
    </row>
    <row r="125" spans="1:16" s="156" customFormat="1" ht="22.5" outlineLevel="1">
      <c r="A125" s="26">
        <f t="shared" si="24"/>
        <v>120</v>
      </c>
      <c r="B125" s="27">
        <v>1</v>
      </c>
      <c r="C125" s="26" t="s">
        <v>5329</v>
      </c>
      <c r="D125" s="26" t="s">
        <v>5311</v>
      </c>
      <c r="E125" s="26" t="s">
        <v>5299</v>
      </c>
      <c r="F125" s="35" t="s">
        <v>282</v>
      </c>
      <c r="G125" s="31">
        <f t="shared" si="25"/>
        <v>1817</v>
      </c>
      <c r="H125" s="227">
        <v>3</v>
      </c>
      <c r="I125" s="164" t="str">
        <f t="shared" si="26"/>
        <v/>
      </c>
      <c r="J125" s="150" t="str">
        <f t="shared" si="5"/>
        <v/>
      </c>
      <c r="K125" s="114"/>
      <c r="L125" s="114"/>
      <c r="M125" s="110"/>
      <c r="N125" s="110"/>
      <c r="O125" s="110"/>
      <c r="P125" s="110"/>
    </row>
    <row r="126" spans="1:16" s="156" customFormat="1" ht="22.5" outlineLevel="1">
      <c r="A126" s="26">
        <f t="shared" si="24"/>
        <v>121</v>
      </c>
      <c r="B126" s="27">
        <v>1</v>
      </c>
      <c r="C126" s="26" t="s">
        <v>5319</v>
      </c>
      <c r="D126" s="26" t="s">
        <v>5312</v>
      </c>
      <c r="E126" s="26" t="s">
        <v>5299</v>
      </c>
      <c r="F126" s="35" t="s">
        <v>282</v>
      </c>
      <c r="G126" s="31">
        <f t="shared" si="25"/>
        <v>1820</v>
      </c>
      <c r="H126" s="227">
        <v>3</v>
      </c>
      <c r="I126" s="164" t="str">
        <f t="shared" si="26"/>
        <v/>
      </c>
      <c r="J126" s="150" t="str">
        <f t="shared" si="5"/>
        <v/>
      </c>
      <c r="K126" s="114"/>
      <c r="L126" s="114"/>
      <c r="M126" s="110"/>
      <c r="N126" s="110"/>
      <c r="O126" s="110"/>
      <c r="P126" s="110"/>
    </row>
    <row r="127" spans="1:16" s="156" customFormat="1" ht="22.5" outlineLevel="1">
      <c r="A127" s="26">
        <f t="shared" si="24"/>
        <v>122</v>
      </c>
      <c r="B127" s="27">
        <v>1</v>
      </c>
      <c r="C127" s="26" t="s">
        <v>5330</v>
      </c>
      <c r="D127" s="26" t="s">
        <v>5313</v>
      </c>
      <c r="E127" s="26" t="s">
        <v>5299</v>
      </c>
      <c r="F127" s="35" t="s">
        <v>282</v>
      </c>
      <c r="G127" s="31">
        <f t="shared" si="25"/>
        <v>1823</v>
      </c>
      <c r="H127" s="227">
        <v>3</v>
      </c>
      <c r="I127" s="164" t="str">
        <f t="shared" si="26"/>
        <v/>
      </c>
      <c r="J127" s="150" t="str">
        <f t="shared" si="5"/>
        <v/>
      </c>
      <c r="K127" s="114"/>
      <c r="L127" s="114"/>
      <c r="M127" s="110"/>
      <c r="N127" s="110"/>
      <c r="O127" s="110"/>
      <c r="P127" s="110"/>
    </row>
    <row r="128" spans="1:16" s="156" customFormat="1" ht="22.5" outlineLevel="1">
      <c r="A128" s="26">
        <f t="shared" si="24"/>
        <v>123</v>
      </c>
      <c r="B128" s="27">
        <v>1</v>
      </c>
      <c r="C128" s="26" t="s">
        <v>5331</v>
      </c>
      <c r="D128" s="26" t="s">
        <v>5314</v>
      </c>
      <c r="E128" s="26" t="s">
        <v>5299</v>
      </c>
      <c r="F128" s="35" t="s">
        <v>282</v>
      </c>
      <c r="G128" s="31">
        <f t="shared" si="25"/>
        <v>1826</v>
      </c>
      <c r="H128" s="227">
        <v>3</v>
      </c>
      <c r="I128" s="164" t="str">
        <f t="shared" si="26"/>
        <v/>
      </c>
      <c r="J128" s="150" t="str">
        <f t="shared" si="5"/>
        <v/>
      </c>
      <c r="K128" s="114"/>
      <c r="L128" s="114"/>
      <c r="M128" s="110"/>
      <c r="N128" s="110"/>
      <c r="O128" s="110"/>
      <c r="P128" s="110"/>
    </row>
    <row r="129" spans="1:16" s="156" customFormat="1" ht="22.5" outlineLevel="1">
      <c r="A129" s="26">
        <f t="shared" si="24"/>
        <v>124</v>
      </c>
      <c r="B129" s="27">
        <v>1</v>
      </c>
      <c r="C129" s="26" t="s">
        <v>5332</v>
      </c>
      <c r="D129" s="26" t="s">
        <v>5315</v>
      </c>
      <c r="E129" s="26" t="s">
        <v>5299</v>
      </c>
      <c r="F129" s="35" t="s">
        <v>282</v>
      </c>
      <c r="G129" s="31">
        <f t="shared" si="25"/>
        <v>1829</v>
      </c>
      <c r="H129" s="227">
        <v>3</v>
      </c>
      <c r="I129" s="164" t="str">
        <f t="shared" si="26"/>
        <v/>
      </c>
      <c r="J129" s="150" t="str">
        <f t="shared" si="5"/>
        <v/>
      </c>
      <c r="K129" s="114"/>
      <c r="L129" s="114"/>
      <c r="M129" s="110"/>
      <c r="N129" s="110"/>
      <c r="O129" s="110"/>
      <c r="P129" s="110"/>
    </row>
    <row r="130" spans="1:16" s="156" customFormat="1" ht="22.5" outlineLevel="1">
      <c r="A130" s="26">
        <f t="shared" si="24"/>
        <v>125</v>
      </c>
      <c r="B130" s="27">
        <v>1</v>
      </c>
      <c r="C130" s="26" t="s">
        <v>5333</v>
      </c>
      <c r="D130" s="26" t="s">
        <v>5316</v>
      </c>
      <c r="E130" s="26" t="s">
        <v>5299</v>
      </c>
      <c r="F130" s="35" t="s">
        <v>282</v>
      </c>
      <c r="G130" s="31">
        <f t="shared" si="25"/>
        <v>1832</v>
      </c>
      <c r="H130" s="227">
        <v>3</v>
      </c>
      <c r="I130" s="164" t="str">
        <f t="shared" si="26"/>
        <v/>
      </c>
      <c r="J130" s="150" t="str">
        <f t="shared" si="5"/>
        <v/>
      </c>
      <c r="K130" s="114"/>
      <c r="L130" s="114"/>
      <c r="M130" s="110"/>
      <c r="N130" s="110"/>
      <c r="O130" s="110"/>
      <c r="P130" s="110"/>
    </row>
    <row r="131" spans="1:16" s="156" customFormat="1" ht="22.5" outlineLevel="1">
      <c r="A131" s="26">
        <f t="shared" si="24"/>
        <v>126</v>
      </c>
      <c r="B131" s="27">
        <v>1</v>
      </c>
      <c r="C131" s="26" t="s">
        <v>5334</v>
      </c>
      <c r="D131" s="26" t="s">
        <v>5317</v>
      </c>
      <c r="E131" s="26" t="s">
        <v>5299</v>
      </c>
      <c r="F131" s="35" t="s">
        <v>282</v>
      </c>
      <c r="G131" s="31">
        <f t="shared" si="25"/>
        <v>1835</v>
      </c>
      <c r="H131" s="227">
        <v>3</v>
      </c>
      <c r="I131" s="164" t="str">
        <f t="shared" si="26"/>
        <v/>
      </c>
      <c r="J131" s="150" t="str">
        <f t="shared" ref="J131:J172" si="27">I131</f>
        <v/>
      </c>
      <c r="K131" s="114"/>
      <c r="L131" s="114"/>
      <c r="M131" s="110"/>
      <c r="N131" s="110"/>
      <c r="O131" s="110"/>
      <c r="P131" s="110"/>
    </row>
    <row r="132" spans="1:16" s="156" customFormat="1" ht="22.5" outlineLevel="1">
      <c r="A132" s="26">
        <f t="shared" si="24"/>
        <v>127</v>
      </c>
      <c r="B132" s="27">
        <v>1</v>
      </c>
      <c r="C132" s="26" t="s">
        <v>5335</v>
      </c>
      <c r="D132" s="26" t="s">
        <v>5318</v>
      </c>
      <c r="E132" s="26" t="s">
        <v>5299</v>
      </c>
      <c r="F132" s="35" t="s">
        <v>282</v>
      </c>
      <c r="G132" s="31">
        <f t="shared" si="25"/>
        <v>1838</v>
      </c>
      <c r="H132" s="227">
        <v>3</v>
      </c>
      <c r="I132" s="164" t="str">
        <f t="shared" si="26"/>
        <v/>
      </c>
      <c r="J132" s="150" t="str">
        <f t="shared" si="27"/>
        <v/>
      </c>
      <c r="K132" s="114"/>
      <c r="L132" s="114"/>
      <c r="M132" s="110"/>
      <c r="N132" s="110"/>
      <c r="O132" s="110"/>
      <c r="P132" s="110"/>
    </row>
    <row r="133" spans="1:16" ht="12.75" customHeight="1">
      <c r="A133" s="26">
        <f t="shared" si="24"/>
        <v>128</v>
      </c>
      <c r="B133" s="27">
        <v>1</v>
      </c>
      <c r="C133" s="75" t="s">
        <v>5376</v>
      </c>
      <c r="D133" s="75" t="s">
        <v>5396</v>
      </c>
      <c r="E133" s="75"/>
      <c r="F133" s="76" t="s">
        <v>3371</v>
      </c>
      <c r="G133" s="230">
        <f>G132+H132</f>
        <v>1841</v>
      </c>
      <c r="H133" s="228">
        <v>22</v>
      </c>
      <c r="I133" s="164" t="str">
        <f t="shared" si="26"/>
        <v/>
      </c>
      <c r="J133" s="274">
        <f>IF(J134="-",_xlfn.NUMBERVALUE(I133)/10000000*-1,_xlfn.NUMBERVALUE(I133)/10000000)</f>
        <v>0</v>
      </c>
      <c r="K133" s="114"/>
      <c r="L133" s="114"/>
    </row>
    <row r="134" spans="1:16" ht="12.75" customHeight="1">
      <c r="A134" s="26">
        <f t="shared" ref="A134:A153" si="28">IF(B134=1,TRUNC(A133)+1,A133+0.1)</f>
        <v>129</v>
      </c>
      <c r="B134" s="27">
        <v>1</v>
      </c>
      <c r="C134" s="75" t="s">
        <v>5377</v>
      </c>
      <c r="D134" s="75" t="s">
        <v>5397</v>
      </c>
      <c r="E134" s="75"/>
      <c r="F134" s="76" t="s">
        <v>3371</v>
      </c>
      <c r="G134" s="230">
        <f t="shared" ref="G134:G152" si="29">G133+H133</f>
        <v>1863</v>
      </c>
      <c r="H134" s="228">
        <v>22</v>
      </c>
      <c r="I134" s="164" t="str">
        <f t="shared" ref="I134:I153" si="30">MID($I$1,G134,H134)</f>
        <v/>
      </c>
      <c r="J134" s="274">
        <f t="shared" ref="J134:J152" si="31">IF(J135="-",_xlfn.NUMBERVALUE(I134)/10000000*-1,_xlfn.NUMBERVALUE(I134)/10000000)</f>
        <v>0</v>
      </c>
      <c r="K134" s="114"/>
      <c r="L134" s="114"/>
    </row>
    <row r="135" spans="1:16" ht="12.75" customHeight="1">
      <c r="A135" s="26">
        <f t="shared" si="28"/>
        <v>130</v>
      </c>
      <c r="B135" s="27">
        <v>1</v>
      </c>
      <c r="C135" s="75" t="s">
        <v>5378</v>
      </c>
      <c r="D135" s="75" t="s">
        <v>5398</v>
      </c>
      <c r="E135" s="75"/>
      <c r="F135" s="76" t="s">
        <v>3371</v>
      </c>
      <c r="G135" s="230">
        <f t="shared" si="29"/>
        <v>1885</v>
      </c>
      <c r="H135" s="228">
        <v>22</v>
      </c>
      <c r="I135" s="164" t="str">
        <f t="shared" si="30"/>
        <v/>
      </c>
      <c r="J135" s="274">
        <f t="shared" si="31"/>
        <v>0</v>
      </c>
      <c r="K135" s="114"/>
      <c r="L135" s="114"/>
    </row>
    <row r="136" spans="1:16" ht="12.75" customHeight="1">
      <c r="A136" s="26">
        <f t="shared" si="28"/>
        <v>131</v>
      </c>
      <c r="B136" s="27">
        <v>1</v>
      </c>
      <c r="C136" s="75" t="s">
        <v>5379</v>
      </c>
      <c r="D136" s="75" t="s">
        <v>5399</v>
      </c>
      <c r="E136" s="75"/>
      <c r="F136" s="76" t="s">
        <v>3371</v>
      </c>
      <c r="G136" s="230">
        <f t="shared" si="29"/>
        <v>1907</v>
      </c>
      <c r="H136" s="228">
        <v>22</v>
      </c>
      <c r="I136" s="164" t="str">
        <f t="shared" si="30"/>
        <v/>
      </c>
      <c r="J136" s="274">
        <f t="shared" si="31"/>
        <v>0</v>
      </c>
      <c r="K136" s="114"/>
      <c r="L136" s="114"/>
    </row>
    <row r="137" spans="1:16" ht="12.75" customHeight="1">
      <c r="A137" s="26">
        <f t="shared" si="28"/>
        <v>132</v>
      </c>
      <c r="B137" s="27">
        <v>1</v>
      </c>
      <c r="C137" s="75" t="s">
        <v>5380</v>
      </c>
      <c r="D137" s="75" t="s">
        <v>5400</v>
      </c>
      <c r="E137" s="75"/>
      <c r="F137" s="76" t="s">
        <v>3371</v>
      </c>
      <c r="G137" s="230">
        <f t="shared" si="29"/>
        <v>1929</v>
      </c>
      <c r="H137" s="228">
        <v>22</v>
      </c>
      <c r="I137" s="164" t="str">
        <f t="shared" si="30"/>
        <v/>
      </c>
      <c r="J137" s="274">
        <f t="shared" si="31"/>
        <v>0</v>
      </c>
      <c r="K137" s="114"/>
      <c r="L137" s="114"/>
    </row>
    <row r="138" spans="1:16" ht="12.75" customHeight="1">
      <c r="A138" s="26">
        <f t="shared" si="28"/>
        <v>133</v>
      </c>
      <c r="B138" s="27">
        <v>1</v>
      </c>
      <c r="C138" s="75" t="s">
        <v>5381</v>
      </c>
      <c r="D138" s="75" t="s">
        <v>5401</v>
      </c>
      <c r="E138" s="75"/>
      <c r="F138" s="76" t="s">
        <v>3371</v>
      </c>
      <c r="G138" s="230">
        <f t="shared" si="29"/>
        <v>1951</v>
      </c>
      <c r="H138" s="228">
        <v>22</v>
      </c>
      <c r="I138" s="164" t="str">
        <f t="shared" si="30"/>
        <v/>
      </c>
      <c r="J138" s="274">
        <f t="shared" si="31"/>
        <v>0</v>
      </c>
      <c r="K138" s="114"/>
      <c r="L138" s="114"/>
    </row>
    <row r="139" spans="1:16" ht="12.75" customHeight="1">
      <c r="A139" s="26">
        <f t="shared" si="28"/>
        <v>134</v>
      </c>
      <c r="B139" s="27">
        <v>1</v>
      </c>
      <c r="C139" s="75" t="s">
        <v>5382</v>
      </c>
      <c r="D139" s="75" t="s">
        <v>5402</v>
      </c>
      <c r="E139" s="75"/>
      <c r="F139" s="76" t="s">
        <v>3371</v>
      </c>
      <c r="G139" s="230">
        <f t="shared" si="29"/>
        <v>1973</v>
      </c>
      <c r="H139" s="228">
        <v>22</v>
      </c>
      <c r="I139" s="164" t="str">
        <f t="shared" si="30"/>
        <v/>
      </c>
      <c r="J139" s="274">
        <f t="shared" si="31"/>
        <v>0</v>
      </c>
      <c r="K139" s="114"/>
      <c r="L139" s="114"/>
    </row>
    <row r="140" spans="1:16" ht="12.75" customHeight="1">
      <c r="A140" s="26">
        <f t="shared" si="28"/>
        <v>135</v>
      </c>
      <c r="B140" s="27">
        <v>1</v>
      </c>
      <c r="C140" s="75" t="s">
        <v>5383</v>
      </c>
      <c r="D140" s="75" t="s">
        <v>5403</v>
      </c>
      <c r="E140" s="75"/>
      <c r="F140" s="76" t="s">
        <v>3371</v>
      </c>
      <c r="G140" s="230">
        <f t="shared" si="29"/>
        <v>1995</v>
      </c>
      <c r="H140" s="228">
        <v>22</v>
      </c>
      <c r="I140" s="164" t="str">
        <f t="shared" si="30"/>
        <v/>
      </c>
      <c r="J140" s="274">
        <f t="shared" si="31"/>
        <v>0</v>
      </c>
      <c r="K140" s="114"/>
      <c r="L140" s="114"/>
    </row>
    <row r="141" spans="1:16" ht="12.75" customHeight="1">
      <c r="A141" s="26">
        <f t="shared" si="28"/>
        <v>136</v>
      </c>
      <c r="B141" s="27">
        <v>1</v>
      </c>
      <c r="C141" s="75" t="s">
        <v>5384</v>
      </c>
      <c r="D141" s="75" t="s">
        <v>5404</v>
      </c>
      <c r="E141" s="75"/>
      <c r="F141" s="76" t="s">
        <v>3371</v>
      </c>
      <c r="G141" s="230">
        <f t="shared" si="29"/>
        <v>2017</v>
      </c>
      <c r="H141" s="228">
        <v>22</v>
      </c>
      <c r="I141" s="164" t="str">
        <f t="shared" si="30"/>
        <v/>
      </c>
      <c r="J141" s="274">
        <f t="shared" si="31"/>
        <v>0</v>
      </c>
      <c r="K141" s="114"/>
      <c r="L141" s="114"/>
    </row>
    <row r="142" spans="1:16" ht="12.75" customHeight="1">
      <c r="A142" s="26">
        <f t="shared" si="28"/>
        <v>137</v>
      </c>
      <c r="B142" s="27">
        <v>1</v>
      </c>
      <c r="C142" s="75" t="s">
        <v>5385</v>
      </c>
      <c r="D142" s="75" t="s">
        <v>5405</v>
      </c>
      <c r="E142" s="75"/>
      <c r="F142" s="76" t="s">
        <v>3371</v>
      </c>
      <c r="G142" s="230">
        <f t="shared" si="29"/>
        <v>2039</v>
      </c>
      <c r="H142" s="228">
        <v>22</v>
      </c>
      <c r="I142" s="164" t="str">
        <f t="shared" si="30"/>
        <v/>
      </c>
      <c r="J142" s="274">
        <f t="shared" si="31"/>
        <v>0</v>
      </c>
      <c r="K142" s="114"/>
      <c r="L142" s="114"/>
    </row>
    <row r="143" spans="1:16" ht="12.75" customHeight="1">
      <c r="A143" s="26">
        <f t="shared" si="28"/>
        <v>138</v>
      </c>
      <c r="B143" s="27">
        <v>1</v>
      </c>
      <c r="C143" s="75" t="s">
        <v>5386</v>
      </c>
      <c r="D143" s="75" t="s">
        <v>5406</v>
      </c>
      <c r="E143" s="75"/>
      <c r="F143" s="76" t="s">
        <v>3371</v>
      </c>
      <c r="G143" s="230">
        <f t="shared" si="29"/>
        <v>2061</v>
      </c>
      <c r="H143" s="228">
        <v>22</v>
      </c>
      <c r="I143" s="164" t="str">
        <f t="shared" si="30"/>
        <v/>
      </c>
      <c r="J143" s="274">
        <f t="shared" si="31"/>
        <v>0</v>
      </c>
      <c r="K143" s="114"/>
      <c r="L143" s="114"/>
    </row>
    <row r="144" spans="1:16" ht="12.75" customHeight="1">
      <c r="A144" s="26">
        <f t="shared" si="28"/>
        <v>139</v>
      </c>
      <c r="B144" s="27">
        <v>1</v>
      </c>
      <c r="C144" s="75" t="s">
        <v>5387</v>
      </c>
      <c r="D144" s="75" t="s">
        <v>5407</v>
      </c>
      <c r="E144" s="75"/>
      <c r="F144" s="76" t="s">
        <v>3371</v>
      </c>
      <c r="G144" s="230">
        <f t="shared" si="29"/>
        <v>2083</v>
      </c>
      <c r="H144" s="228">
        <v>22</v>
      </c>
      <c r="I144" s="164" t="str">
        <f t="shared" si="30"/>
        <v/>
      </c>
      <c r="J144" s="274">
        <f t="shared" si="31"/>
        <v>0</v>
      </c>
      <c r="K144" s="114"/>
      <c r="L144" s="114"/>
    </row>
    <row r="145" spans="1:12" ht="12.75" customHeight="1">
      <c r="A145" s="26">
        <f t="shared" si="28"/>
        <v>140</v>
      </c>
      <c r="B145" s="27">
        <v>1</v>
      </c>
      <c r="C145" s="75" t="s">
        <v>5388</v>
      </c>
      <c r="D145" s="75" t="s">
        <v>5408</v>
      </c>
      <c r="E145" s="75"/>
      <c r="F145" s="76" t="s">
        <v>3371</v>
      </c>
      <c r="G145" s="230">
        <f t="shared" si="29"/>
        <v>2105</v>
      </c>
      <c r="H145" s="228">
        <v>22</v>
      </c>
      <c r="I145" s="164" t="str">
        <f t="shared" si="30"/>
        <v/>
      </c>
      <c r="J145" s="274">
        <f t="shared" si="31"/>
        <v>0</v>
      </c>
      <c r="K145" s="114"/>
      <c r="L145" s="114"/>
    </row>
    <row r="146" spans="1:12" ht="12.75" customHeight="1">
      <c r="A146" s="26">
        <f t="shared" si="28"/>
        <v>141</v>
      </c>
      <c r="B146" s="27">
        <v>1</v>
      </c>
      <c r="C146" s="75" t="s">
        <v>5389</v>
      </c>
      <c r="D146" s="75" t="s">
        <v>5409</v>
      </c>
      <c r="E146" s="75"/>
      <c r="F146" s="76" t="s">
        <v>3371</v>
      </c>
      <c r="G146" s="230">
        <f t="shared" si="29"/>
        <v>2127</v>
      </c>
      <c r="H146" s="228">
        <v>22</v>
      </c>
      <c r="I146" s="164" t="str">
        <f t="shared" si="30"/>
        <v/>
      </c>
      <c r="J146" s="274">
        <f t="shared" si="31"/>
        <v>0</v>
      </c>
      <c r="K146" s="114"/>
      <c r="L146" s="114"/>
    </row>
    <row r="147" spans="1:12" ht="12.75" customHeight="1">
      <c r="A147" s="26">
        <f t="shared" si="28"/>
        <v>142</v>
      </c>
      <c r="B147" s="27">
        <v>1</v>
      </c>
      <c r="C147" s="75" t="s">
        <v>5390</v>
      </c>
      <c r="D147" s="75" t="s">
        <v>5410</v>
      </c>
      <c r="E147" s="75"/>
      <c r="F147" s="76" t="s">
        <v>3371</v>
      </c>
      <c r="G147" s="230">
        <f t="shared" si="29"/>
        <v>2149</v>
      </c>
      <c r="H147" s="228">
        <v>22</v>
      </c>
      <c r="I147" s="164" t="str">
        <f t="shared" si="30"/>
        <v/>
      </c>
      <c r="J147" s="274">
        <f t="shared" si="31"/>
        <v>0</v>
      </c>
      <c r="K147" s="114"/>
      <c r="L147" s="114"/>
    </row>
    <row r="148" spans="1:12" ht="12.75" customHeight="1">
      <c r="A148" s="26">
        <f t="shared" si="28"/>
        <v>143</v>
      </c>
      <c r="B148" s="27">
        <v>1</v>
      </c>
      <c r="C148" s="75" t="s">
        <v>5391</v>
      </c>
      <c r="D148" s="75" t="s">
        <v>5411</v>
      </c>
      <c r="E148" s="75"/>
      <c r="F148" s="76" t="s">
        <v>3371</v>
      </c>
      <c r="G148" s="230">
        <f t="shared" si="29"/>
        <v>2171</v>
      </c>
      <c r="H148" s="228">
        <v>22</v>
      </c>
      <c r="I148" s="164" t="str">
        <f t="shared" si="30"/>
        <v/>
      </c>
      <c r="J148" s="274">
        <f t="shared" si="31"/>
        <v>0</v>
      </c>
      <c r="K148" s="114"/>
      <c r="L148" s="114"/>
    </row>
    <row r="149" spans="1:12" ht="12.75" customHeight="1">
      <c r="A149" s="26">
        <f t="shared" si="28"/>
        <v>144</v>
      </c>
      <c r="B149" s="27">
        <v>1</v>
      </c>
      <c r="C149" s="75" t="s">
        <v>5392</v>
      </c>
      <c r="D149" s="75" t="s">
        <v>5412</v>
      </c>
      <c r="E149" s="75"/>
      <c r="F149" s="76" t="s">
        <v>3371</v>
      </c>
      <c r="G149" s="230">
        <f t="shared" si="29"/>
        <v>2193</v>
      </c>
      <c r="H149" s="228">
        <v>22</v>
      </c>
      <c r="I149" s="164" t="str">
        <f t="shared" si="30"/>
        <v/>
      </c>
      <c r="J149" s="274">
        <f t="shared" si="31"/>
        <v>0</v>
      </c>
      <c r="K149" s="114"/>
      <c r="L149" s="114"/>
    </row>
    <row r="150" spans="1:12" ht="12.75" customHeight="1">
      <c r="A150" s="26">
        <f t="shared" si="28"/>
        <v>145</v>
      </c>
      <c r="B150" s="27">
        <v>1</v>
      </c>
      <c r="C150" s="75" t="s">
        <v>5393</v>
      </c>
      <c r="D150" s="75" t="s">
        <v>5413</v>
      </c>
      <c r="E150" s="75"/>
      <c r="F150" s="76" t="s">
        <v>3371</v>
      </c>
      <c r="G150" s="230">
        <f t="shared" si="29"/>
        <v>2215</v>
      </c>
      <c r="H150" s="228">
        <v>22</v>
      </c>
      <c r="I150" s="164" t="str">
        <f t="shared" si="30"/>
        <v/>
      </c>
      <c r="J150" s="274">
        <f t="shared" si="31"/>
        <v>0</v>
      </c>
      <c r="K150" s="114"/>
      <c r="L150" s="114"/>
    </row>
    <row r="151" spans="1:12" ht="12.75" customHeight="1">
      <c r="A151" s="26">
        <f t="shared" si="28"/>
        <v>146</v>
      </c>
      <c r="B151" s="27">
        <v>1</v>
      </c>
      <c r="C151" s="75" t="s">
        <v>5394</v>
      </c>
      <c r="D151" s="75" t="s">
        <v>5414</v>
      </c>
      <c r="E151" s="75"/>
      <c r="F151" s="76" t="s">
        <v>3371</v>
      </c>
      <c r="G151" s="230">
        <f t="shared" si="29"/>
        <v>2237</v>
      </c>
      <c r="H151" s="228">
        <v>22</v>
      </c>
      <c r="I151" s="164" t="str">
        <f t="shared" si="30"/>
        <v/>
      </c>
      <c r="J151" s="274">
        <f t="shared" si="31"/>
        <v>0</v>
      </c>
      <c r="K151" s="114"/>
      <c r="L151" s="114"/>
    </row>
    <row r="152" spans="1:12" ht="12.75" customHeight="1">
      <c r="A152" s="26">
        <f t="shared" si="28"/>
        <v>147</v>
      </c>
      <c r="B152" s="27">
        <v>1</v>
      </c>
      <c r="C152" s="75" t="s">
        <v>5395</v>
      </c>
      <c r="D152" s="75" t="s">
        <v>5415</v>
      </c>
      <c r="E152" s="75"/>
      <c r="F152" s="76" t="s">
        <v>3371</v>
      </c>
      <c r="G152" s="230">
        <f t="shared" si="29"/>
        <v>2259</v>
      </c>
      <c r="H152" s="228">
        <v>22</v>
      </c>
      <c r="I152" s="164" t="str">
        <f t="shared" si="30"/>
        <v/>
      </c>
      <c r="J152" s="274">
        <f t="shared" si="31"/>
        <v>0</v>
      </c>
      <c r="K152" s="114"/>
      <c r="L152" s="114"/>
    </row>
    <row r="153" spans="1:12" s="5" customFormat="1" ht="23.25" customHeight="1">
      <c r="A153" s="26">
        <f t="shared" si="28"/>
        <v>148</v>
      </c>
      <c r="B153" s="27">
        <v>1</v>
      </c>
      <c r="C153" s="75" t="s">
        <v>5416</v>
      </c>
      <c r="D153" s="75" t="s">
        <v>5417</v>
      </c>
      <c r="E153" s="75" t="s">
        <v>208</v>
      </c>
      <c r="F153" s="76" t="s">
        <v>182</v>
      </c>
      <c r="G153" s="230">
        <f>G152+H152</f>
        <v>2281</v>
      </c>
      <c r="H153" s="228">
        <v>1</v>
      </c>
      <c r="I153" s="164" t="str">
        <f t="shared" si="30"/>
        <v/>
      </c>
      <c r="J153" s="150" t="str">
        <f t="shared" si="27"/>
        <v/>
      </c>
      <c r="K153" s="114"/>
      <c r="L153" s="114"/>
    </row>
    <row r="154" spans="1:12" s="5" customFormat="1" ht="23.25" customHeight="1">
      <c r="A154" s="26">
        <f t="shared" ref="A154:A171" si="32">IF(B154=1,TRUNC(A153)+1,A153+0.1)</f>
        <v>149</v>
      </c>
      <c r="B154" s="27">
        <v>1</v>
      </c>
      <c r="C154" s="75" t="s">
        <v>5418</v>
      </c>
      <c r="D154" s="75" t="s">
        <v>5437</v>
      </c>
      <c r="E154" s="75" t="s">
        <v>208</v>
      </c>
      <c r="F154" s="76" t="s">
        <v>182</v>
      </c>
      <c r="G154" s="230">
        <f t="shared" ref="G154:G171" si="33">G153+H153</f>
        <v>2282</v>
      </c>
      <c r="H154" s="228">
        <v>1</v>
      </c>
      <c r="I154" s="164" t="str">
        <f t="shared" ref="I154:I171" si="34">MID($I$1,G154,H154)</f>
        <v/>
      </c>
      <c r="J154" s="150" t="str">
        <f t="shared" si="27"/>
        <v/>
      </c>
      <c r="K154" s="114"/>
      <c r="L154" s="114"/>
    </row>
    <row r="155" spans="1:12" s="5" customFormat="1" ht="23.25" customHeight="1">
      <c r="A155" s="26">
        <f t="shared" si="32"/>
        <v>150</v>
      </c>
      <c r="B155" s="27">
        <v>1</v>
      </c>
      <c r="C155" s="75" t="s">
        <v>5419</v>
      </c>
      <c r="D155" s="75" t="s">
        <v>5438</v>
      </c>
      <c r="E155" s="75" t="s">
        <v>208</v>
      </c>
      <c r="F155" s="76" t="s">
        <v>182</v>
      </c>
      <c r="G155" s="230">
        <f t="shared" si="33"/>
        <v>2283</v>
      </c>
      <c r="H155" s="228">
        <v>1</v>
      </c>
      <c r="I155" s="164" t="str">
        <f t="shared" si="34"/>
        <v/>
      </c>
      <c r="J155" s="150" t="str">
        <f t="shared" si="27"/>
        <v/>
      </c>
      <c r="K155" s="114"/>
      <c r="L155" s="114"/>
    </row>
    <row r="156" spans="1:12" s="5" customFormat="1" ht="23.25" customHeight="1">
      <c r="A156" s="26">
        <f t="shared" si="32"/>
        <v>151</v>
      </c>
      <c r="B156" s="27">
        <v>1</v>
      </c>
      <c r="C156" s="75" t="s">
        <v>5420</v>
      </c>
      <c r="D156" s="75" t="s">
        <v>5439</v>
      </c>
      <c r="E156" s="75" t="s">
        <v>208</v>
      </c>
      <c r="F156" s="76" t="s">
        <v>182</v>
      </c>
      <c r="G156" s="230">
        <f t="shared" si="33"/>
        <v>2284</v>
      </c>
      <c r="H156" s="228">
        <v>1</v>
      </c>
      <c r="I156" s="164" t="str">
        <f t="shared" si="34"/>
        <v/>
      </c>
      <c r="J156" s="150" t="str">
        <f t="shared" si="27"/>
        <v/>
      </c>
      <c r="K156" s="114"/>
      <c r="L156" s="114"/>
    </row>
    <row r="157" spans="1:12" s="5" customFormat="1" ht="23.25" customHeight="1">
      <c r="A157" s="26">
        <f t="shared" si="32"/>
        <v>152</v>
      </c>
      <c r="B157" s="27">
        <v>1</v>
      </c>
      <c r="C157" s="75" t="s">
        <v>5421</v>
      </c>
      <c r="D157" s="75" t="s">
        <v>5440</v>
      </c>
      <c r="E157" s="75" t="s">
        <v>208</v>
      </c>
      <c r="F157" s="76" t="s">
        <v>182</v>
      </c>
      <c r="G157" s="230">
        <f t="shared" si="33"/>
        <v>2285</v>
      </c>
      <c r="H157" s="228">
        <v>1</v>
      </c>
      <c r="I157" s="164" t="str">
        <f t="shared" si="34"/>
        <v/>
      </c>
      <c r="J157" s="150" t="str">
        <f t="shared" si="27"/>
        <v/>
      </c>
      <c r="K157" s="114"/>
      <c r="L157" s="114"/>
    </row>
    <row r="158" spans="1:12" s="5" customFormat="1" ht="23.25" customHeight="1">
      <c r="A158" s="26">
        <f t="shared" si="32"/>
        <v>153</v>
      </c>
      <c r="B158" s="27">
        <v>1</v>
      </c>
      <c r="C158" s="75" t="s">
        <v>5422</v>
      </c>
      <c r="D158" s="75" t="s">
        <v>5441</v>
      </c>
      <c r="E158" s="75" t="s">
        <v>208</v>
      </c>
      <c r="F158" s="76" t="s">
        <v>182</v>
      </c>
      <c r="G158" s="230">
        <f t="shared" si="33"/>
        <v>2286</v>
      </c>
      <c r="H158" s="228">
        <v>1</v>
      </c>
      <c r="I158" s="164" t="str">
        <f t="shared" si="34"/>
        <v/>
      </c>
      <c r="J158" s="150" t="str">
        <f t="shared" si="27"/>
        <v/>
      </c>
      <c r="K158" s="114"/>
      <c r="L158" s="114"/>
    </row>
    <row r="159" spans="1:12" s="5" customFormat="1" ht="23.25" customHeight="1">
      <c r="A159" s="26">
        <f t="shared" si="32"/>
        <v>154</v>
      </c>
      <c r="B159" s="27">
        <v>1</v>
      </c>
      <c r="C159" s="75" t="s">
        <v>5423</v>
      </c>
      <c r="D159" s="75" t="s">
        <v>5442</v>
      </c>
      <c r="E159" s="75" t="s">
        <v>208</v>
      </c>
      <c r="F159" s="76" t="s">
        <v>182</v>
      </c>
      <c r="G159" s="230">
        <f t="shared" si="33"/>
        <v>2287</v>
      </c>
      <c r="H159" s="228">
        <v>1</v>
      </c>
      <c r="I159" s="164" t="str">
        <f t="shared" si="34"/>
        <v/>
      </c>
      <c r="J159" s="150" t="str">
        <f t="shared" si="27"/>
        <v/>
      </c>
      <c r="K159" s="114"/>
      <c r="L159" s="114"/>
    </row>
    <row r="160" spans="1:12" s="5" customFormat="1" ht="23.25" customHeight="1">
      <c r="A160" s="26">
        <f t="shared" si="32"/>
        <v>155</v>
      </c>
      <c r="B160" s="27">
        <v>1</v>
      </c>
      <c r="C160" s="75" t="s">
        <v>5424</v>
      </c>
      <c r="D160" s="75" t="s">
        <v>5443</v>
      </c>
      <c r="E160" s="75" t="s">
        <v>208</v>
      </c>
      <c r="F160" s="76" t="s">
        <v>182</v>
      </c>
      <c r="G160" s="230">
        <f t="shared" si="33"/>
        <v>2288</v>
      </c>
      <c r="H160" s="228">
        <v>1</v>
      </c>
      <c r="I160" s="164" t="str">
        <f t="shared" si="34"/>
        <v/>
      </c>
      <c r="J160" s="150" t="str">
        <f t="shared" si="27"/>
        <v/>
      </c>
      <c r="K160" s="114"/>
      <c r="L160" s="114"/>
    </row>
    <row r="161" spans="1:12" s="5" customFormat="1" ht="23.25" customHeight="1">
      <c r="A161" s="26">
        <f t="shared" si="32"/>
        <v>156</v>
      </c>
      <c r="B161" s="27">
        <v>1</v>
      </c>
      <c r="C161" s="75" t="s">
        <v>5425</v>
      </c>
      <c r="D161" s="75" t="s">
        <v>5444</v>
      </c>
      <c r="E161" s="75" t="s">
        <v>208</v>
      </c>
      <c r="F161" s="76" t="s">
        <v>182</v>
      </c>
      <c r="G161" s="230">
        <f t="shared" si="33"/>
        <v>2289</v>
      </c>
      <c r="H161" s="228">
        <v>1</v>
      </c>
      <c r="I161" s="164" t="str">
        <f t="shared" si="34"/>
        <v/>
      </c>
      <c r="J161" s="150" t="str">
        <f t="shared" si="27"/>
        <v/>
      </c>
      <c r="K161" s="114"/>
      <c r="L161" s="114"/>
    </row>
    <row r="162" spans="1:12" s="5" customFormat="1" ht="23.25" customHeight="1">
      <c r="A162" s="26">
        <f t="shared" si="32"/>
        <v>157</v>
      </c>
      <c r="B162" s="27">
        <v>1</v>
      </c>
      <c r="C162" s="75" t="s">
        <v>5426</v>
      </c>
      <c r="D162" s="75" t="s">
        <v>5445</v>
      </c>
      <c r="E162" s="75" t="s">
        <v>208</v>
      </c>
      <c r="F162" s="76" t="s">
        <v>182</v>
      </c>
      <c r="G162" s="230">
        <f t="shared" si="33"/>
        <v>2290</v>
      </c>
      <c r="H162" s="228">
        <v>1</v>
      </c>
      <c r="I162" s="164" t="str">
        <f t="shared" si="34"/>
        <v/>
      </c>
      <c r="J162" s="150" t="str">
        <f t="shared" si="27"/>
        <v/>
      </c>
      <c r="K162" s="114"/>
      <c r="L162" s="114"/>
    </row>
    <row r="163" spans="1:12" s="5" customFormat="1" ht="23.25" customHeight="1">
      <c r="A163" s="26">
        <f t="shared" si="32"/>
        <v>158</v>
      </c>
      <c r="B163" s="27">
        <v>1</v>
      </c>
      <c r="C163" s="75" t="s">
        <v>5427</v>
      </c>
      <c r="D163" s="75" t="s">
        <v>5446</v>
      </c>
      <c r="E163" s="75" t="s">
        <v>208</v>
      </c>
      <c r="F163" s="76" t="s">
        <v>182</v>
      </c>
      <c r="G163" s="230">
        <f t="shared" si="33"/>
        <v>2291</v>
      </c>
      <c r="H163" s="228">
        <v>1</v>
      </c>
      <c r="I163" s="164" t="str">
        <f t="shared" si="34"/>
        <v/>
      </c>
      <c r="J163" s="150" t="str">
        <f t="shared" si="27"/>
        <v/>
      </c>
      <c r="K163" s="114"/>
      <c r="L163" s="114"/>
    </row>
    <row r="164" spans="1:12" s="5" customFormat="1" ht="23.25" customHeight="1">
      <c r="A164" s="26">
        <f t="shared" si="32"/>
        <v>159</v>
      </c>
      <c r="B164" s="27">
        <v>1</v>
      </c>
      <c r="C164" s="75" t="s">
        <v>5428</v>
      </c>
      <c r="D164" s="75" t="s">
        <v>5447</v>
      </c>
      <c r="E164" s="75" t="s">
        <v>208</v>
      </c>
      <c r="F164" s="76" t="s">
        <v>182</v>
      </c>
      <c r="G164" s="230">
        <f t="shared" si="33"/>
        <v>2292</v>
      </c>
      <c r="H164" s="228">
        <v>1</v>
      </c>
      <c r="I164" s="164" t="str">
        <f t="shared" si="34"/>
        <v/>
      </c>
      <c r="J164" s="150" t="str">
        <f t="shared" si="27"/>
        <v/>
      </c>
      <c r="K164" s="114"/>
      <c r="L164" s="114"/>
    </row>
    <row r="165" spans="1:12" s="5" customFormat="1" ht="23.25" customHeight="1">
      <c r="A165" s="26">
        <f t="shared" si="32"/>
        <v>160</v>
      </c>
      <c r="B165" s="27">
        <v>1</v>
      </c>
      <c r="C165" s="75" t="s">
        <v>5429</v>
      </c>
      <c r="D165" s="75" t="s">
        <v>5448</v>
      </c>
      <c r="E165" s="75" t="s">
        <v>208</v>
      </c>
      <c r="F165" s="76" t="s">
        <v>182</v>
      </c>
      <c r="G165" s="230">
        <f t="shared" si="33"/>
        <v>2293</v>
      </c>
      <c r="H165" s="228">
        <v>1</v>
      </c>
      <c r="I165" s="164" t="str">
        <f t="shared" si="34"/>
        <v/>
      </c>
      <c r="J165" s="150" t="str">
        <f t="shared" si="27"/>
        <v/>
      </c>
      <c r="K165" s="114"/>
      <c r="L165" s="114"/>
    </row>
    <row r="166" spans="1:12" s="5" customFormat="1" ht="23.25" customHeight="1">
      <c r="A166" s="26">
        <f t="shared" si="32"/>
        <v>161</v>
      </c>
      <c r="B166" s="27">
        <v>1</v>
      </c>
      <c r="C166" s="75" t="s">
        <v>5430</v>
      </c>
      <c r="D166" s="75" t="s">
        <v>5449</v>
      </c>
      <c r="E166" s="75" t="s">
        <v>208</v>
      </c>
      <c r="F166" s="76" t="s">
        <v>182</v>
      </c>
      <c r="G166" s="230">
        <f t="shared" si="33"/>
        <v>2294</v>
      </c>
      <c r="H166" s="228">
        <v>1</v>
      </c>
      <c r="I166" s="164" t="str">
        <f t="shared" si="34"/>
        <v/>
      </c>
      <c r="J166" s="150" t="str">
        <f t="shared" si="27"/>
        <v/>
      </c>
      <c r="K166" s="114"/>
      <c r="L166" s="114"/>
    </row>
    <row r="167" spans="1:12" s="5" customFormat="1" ht="23.25" customHeight="1">
      <c r="A167" s="26">
        <f t="shared" si="32"/>
        <v>162</v>
      </c>
      <c r="B167" s="27">
        <v>1</v>
      </c>
      <c r="C167" s="75" t="s">
        <v>5431</v>
      </c>
      <c r="D167" s="75" t="s">
        <v>5450</v>
      </c>
      <c r="E167" s="75" t="s">
        <v>208</v>
      </c>
      <c r="F167" s="76" t="s">
        <v>182</v>
      </c>
      <c r="G167" s="230">
        <f t="shared" si="33"/>
        <v>2295</v>
      </c>
      <c r="H167" s="228">
        <v>1</v>
      </c>
      <c r="I167" s="164" t="str">
        <f t="shared" si="34"/>
        <v/>
      </c>
      <c r="J167" s="150" t="str">
        <f t="shared" si="27"/>
        <v/>
      </c>
      <c r="K167" s="114"/>
      <c r="L167" s="114"/>
    </row>
    <row r="168" spans="1:12" s="5" customFormat="1" ht="23.25" customHeight="1">
      <c r="A168" s="26">
        <f t="shared" si="32"/>
        <v>163</v>
      </c>
      <c r="B168" s="27">
        <v>1</v>
      </c>
      <c r="C168" s="75" t="s">
        <v>5432</v>
      </c>
      <c r="D168" s="75" t="s">
        <v>5451</v>
      </c>
      <c r="E168" s="75" t="s">
        <v>208</v>
      </c>
      <c r="F168" s="76" t="s">
        <v>182</v>
      </c>
      <c r="G168" s="230">
        <f t="shared" si="33"/>
        <v>2296</v>
      </c>
      <c r="H168" s="228">
        <v>1</v>
      </c>
      <c r="I168" s="164" t="str">
        <f t="shared" si="34"/>
        <v/>
      </c>
      <c r="J168" s="150" t="str">
        <f t="shared" si="27"/>
        <v/>
      </c>
      <c r="K168" s="114"/>
      <c r="L168" s="114"/>
    </row>
    <row r="169" spans="1:12" s="5" customFormat="1" ht="23.25" customHeight="1">
      <c r="A169" s="26">
        <f t="shared" si="32"/>
        <v>164</v>
      </c>
      <c r="B169" s="27">
        <v>1</v>
      </c>
      <c r="C169" s="75" t="s">
        <v>5433</v>
      </c>
      <c r="D169" s="75" t="s">
        <v>5452</v>
      </c>
      <c r="E169" s="75" t="s">
        <v>208</v>
      </c>
      <c r="F169" s="76" t="s">
        <v>182</v>
      </c>
      <c r="G169" s="230">
        <f t="shared" si="33"/>
        <v>2297</v>
      </c>
      <c r="H169" s="228">
        <v>1</v>
      </c>
      <c r="I169" s="164" t="str">
        <f t="shared" si="34"/>
        <v/>
      </c>
      <c r="J169" s="150" t="str">
        <f t="shared" si="27"/>
        <v/>
      </c>
      <c r="K169" s="114"/>
      <c r="L169" s="114"/>
    </row>
    <row r="170" spans="1:12" s="5" customFormat="1" ht="23.25" customHeight="1">
      <c r="A170" s="26">
        <f t="shared" si="32"/>
        <v>165</v>
      </c>
      <c r="B170" s="27">
        <v>1</v>
      </c>
      <c r="C170" s="75" t="s">
        <v>5434</v>
      </c>
      <c r="D170" s="75" t="s">
        <v>5453</v>
      </c>
      <c r="E170" s="75" t="s">
        <v>208</v>
      </c>
      <c r="F170" s="76" t="s">
        <v>182</v>
      </c>
      <c r="G170" s="230">
        <f t="shared" si="33"/>
        <v>2298</v>
      </c>
      <c r="H170" s="228">
        <v>1</v>
      </c>
      <c r="I170" s="164" t="str">
        <f t="shared" si="34"/>
        <v/>
      </c>
      <c r="J170" s="150" t="str">
        <f t="shared" si="27"/>
        <v/>
      </c>
      <c r="K170" s="114"/>
      <c r="L170" s="114"/>
    </row>
    <row r="171" spans="1:12" s="5" customFormat="1" ht="23.25" customHeight="1">
      <c r="A171" s="26">
        <f t="shared" si="32"/>
        <v>166</v>
      </c>
      <c r="B171" s="27">
        <v>1</v>
      </c>
      <c r="C171" s="75" t="s">
        <v>5435</v>
      </c>
      <c r="D171" s="75" t="s">
        <v>5454</v>
      </c>
      <c r="E171" s="75" t="s">
        <v>208</v>
      </c>
      <c r="F171" s="76" t="s">
        <v>182</v>
      </c>
      <c r="G171" s="230">
        <f t="shared" si="33"/>
        <v>2299</v>
      </c>
      <c r="H171" s="228">
        <v>1</v>
      </c>
      <c r="I171" s="164" t="str">
        <f t="shared" si="34"/>
        <v/>
      </c>
      <c r="J171" s="150" t="str">
        <f t="shared" si="27"/>
        <v/>
      </c>
      <c r="K171" s="114"/>
      <c r="L171" s="114"/>
    </row>
    <row r="172" spans="1:12" s="5" customFormat="1" ht="23.25" customHeight="1">
      <c r="A172" s="26">
        <f t="shared" ref="A172" si="35">IF(B172=1,TRUNC(A171)+1,A171+0.1)</f>
        <v>167</v>
      </c>
      <c r="B172" s="27">
        <v>1</v>
      </c>
      <c r="C172" s="75" t="s">
        <v>5436</v>
      </c>
      <c r="D172" s="75" t="s">
        <v>5455</v>
      </c>
      <c r="E172" s="75" t="s">
        <v>208</v>
      </c>
      <c r="F172" s="76" t="s">
        <v>182</v>
      </c>
      <c r="G172" s="230">
        <f t="shared" ref="G172" si="36">G171+H171</f>
        <v>2300</v>
      </c>
      <c r="H172" s="228">
        <v>1</v>
      </c>
      <c r="I172" s="150" t="str">
        <f t="shared" ref="I172" si="37">MID($I$1,G172,H172)</f>
        <v/>
      </c>
      <c r="J172" s="150" t="str">
        <f t="shared" si="27"/>
        <v/>
      </c>
      <c r="K172" s="114"/>
      <c r="L172" s="114"/>
    </row>
    <row r="173" spans="1:12" s="5" customFormat="1" ht="23.25" customHeight="1">
      <c r="A173" s="26">
        <f t="shared" ref="A173" si="38">IF(B173=1,TRUNC(A172)+1,A172+0.1)</f>
        <v>168</v>
      </c>
      <c r="B173" s="27">
        <v>1</v>
      </c>
      <c r="C173" s="75" t="s">
        <v>5707</v>
      </c>
      <c r="D173" s="75" t="s">
        <v>5702</v>
      </c>
      <c r="E173" s="75" t="s">
        <v>5703</v>
      </c>
      <c r="F173" s="76" t="s">
        <v>182</v>
      </c>
      <c r="G173" s="230">
        <f t="shared" ref="G173:G235" si="39">G172+H172</f>
        <v>2301</v>
      </c>
      <c r="H173" s="228">
        <v>1</v>
      </c>
      <c r="I173" s="150" t="str">
        <f t="shared" ref="I173:I235" si="40">MID($I$1,G173,H173)</f>
        <v/>
      </c>
      <c r="J173" s="150" t="str">
        <f t="shared" ref="J173" si="41">I173</f>
        <v/>
      </c>
      <c r="K173" s="114"/>
      <c r="L173" s="114"/>
    </row>
    <row r="174" spans="1:12" s="5" customFormat="1" ht="23.25" customHeight="1">
      <c r="A174" s="26">
        <f t="shared" ref="A174:A189" si="42">IF(B174=1,TRUNC(A173)+1,A173+0.1)</f>
        <v>169</v>
      </c>
      <c r="B174" s="27">
        <v>1</v>
      </c>
      <c r="C174" s="75" t="s">
        <v>5708</v>
      </c>
      <c r="D174" s="75" t="s">
        <v>5702</v>
      </c>
      <c r="E174" s="75" t="s">
        <v>5703</v>
      </c>
      <c r="F174" s="76" t="s">
        <v>182</v>
      </c>
      <c r="G174" s="230">
        <f t="shared" ref="G174:G189" si="43">G173+H173</f>
        <v>2302</v>
      </c>
      <c r="H174" s="228">
        <v>1</v>
      </c>
      <c r="I174" s="150" t="str">
        <f t="shared" ref="I174:I189" si="44">MID($I$1,G174,H174)</f>
        <v/>
      </c>
      <c r="J174" s="150" t="str">
        <f t="shared" ref="J174:J189" si="45">I174</f>
        <v/>
      </c>
      <c r="K174" s="114"/>
      <c r="L174" s="114"/>
    </row>
    <row r="175" spans="1:12" s="5" customFormat="1" ht="23.25" customHeight="1">
      <c r="A175" s="26">
        <f t="shared" si="42"/>
        <v>170</v>
      </c>
      <c r="B175" s="27">
        <v>1</v>
      </c>
      <c r="C175" s="75" t="s">
        <v>5709</v>
      </c>
      <c r="D175" s="75" t="s">
        <v>5702</v>
      </c>
      <c r="E175" s="75" t="s">
        <v>5703</v>
      </c>
      <c r="F175" s="76" t="s">
        <v>182</v>
      </c>
      <c r="G175" s="230">
        <f t="shared" si="43"/>
        <v>2303</v>
      </c>
      <c r="H175" s="228">
        <v>1</v>
      </c>
      <c r="I175" s="150" t="str">
        <f t="shared" si="44"/>
        <v/>
      </c>
      <c r="J175" s="150" t="str">
        <f t="shared" si="45"/>
        <v/>
      </c>
      <c r="K175" s="114"/>
      <c r="L175" s="114"/>
    </row>
    <row r="176" spans="1:12" s="5" customFormat="1" ht="23.25" customHeight="1">
      <c r="A176" s="26">
        <f t="shared" si="42"/>
        <v>171</v>
      </c>
      <c r="B176" s="27">
        <v>1</v>
      </c>
      <c r="C176" s="75" t="s">
        <v>5710</v>
      </c>
      <c r="D176" s="75" t="s">
        <v>5702</v>
      </c>
      <c r="E176" s="75" t="s">
        <v>5703</v>
      </c>
      <c r="F176" s="76" t="s">
        <v>182</v>
      </c>
      <c r="G176" s="230">
        <f t="shared" si="43"/>
        <v>2304</v>
      </c>
      <c r="H176" s="228">
        <v>1</v>
      </c>
      <c r="I176" s="150" t="str">
        <f t="shared" si="44"/>
        <v/>
      </c>
      <c r="J176" s="150" t="str">
        <f t="shared" si="45"/>
        <v/>
      </c>
      <c r="K176" s="114"/>
      <c r="L176" s="114"/>
    </row>
    <row r="177" spans="1:12" s="5" customFormat="1" ht="23.25" customHeight="1">
      <c r="A177" s="26">
        <f t="shared" si="42"/>
        <v>172</v>
      </c>
      <c r="B177" s="27">
        <v>1</v>
      </c>
      <c r="C177" s="75" t="s">
        <v>5711</v>
      </c>
      <c r="D177" s="75" t="s">
        <v>5702</v>
      </c>
      <c r="E177" s="75" t="s">
        <v>5703</v>
      </c>
      <c r="F177" s="76" t="s">
        <v>182</v>
      </c>
      <c r="G177" s="230">
        <f t="shared" si="43"/>
        <v>2305</v>
      </c>
      <c r="H177" s="228">
        <v>1</v>
      </c>
      <c r="I177" s="150" t="str">
        <f t="shared" si="44"/>
        <v/>
      </c>
      <c r="J177" s="150" t="str">
        <f t="shared" si="45"/>
        <v/>
      </c>
      <c r="K177" s="114"/>
      <c r="L177" s="114"/>
    </row>
    <row r="178" spans="1:12" s="5" customFormat="1" ht="23.25" customHeight="1">
      <c r="A178" s="26">
        <f t="shared" si="42"/>
        <v>173</v>
      </c>
      <c r="B178" s="27">
        <v>1</v>
      </c>
      <c r="C178" s="75" t="s">
        <v>5712</v>
      </c>
      <c r="D178" s="75" t="s">
        <v>5702</v>
      </c>
      <c r="E178" s="75" t="s">
        <v>5703</v>
      </c>
      <c r="F178" s="76" t="s">
        <v>182</v>
      </c>
      <c r="G178" s="230">
        <f t="shared" si="43"/>
        <v>2306</v>
      </c>
      <c r="H178" s="228">
        <v>1</v>
      </c>
      <c r="I178" s="150" t="str">
        <f t="shared" si="44"/>
        <v/>
      </c>
      <c r="J178" s="150" t="str">
        <f t="shared" si="45"/>
        <v/>
      </c>
      <c r="K178" s="114"/>
      <c r="L178" s="114"/>
    </row>
    <row r="179" spans="1:12" s="5" customFormat="1" ht="23.25" customHeight="1">
      <c r="A179" s="26">
        <f t="shared" si="42"/>
        <v>174</v>
      </c>
      <c r="B179" s="27">
        <v>1</v>
      </c>
      <c r="C179" s="75" t="s">
        <v>5713</v>
      </c>
      <c r="D179" s="75" t="s">
        <v>5702</v>
      </c>
      <c r="E179" s="75" t="s">
        <v>5703</v>
      </c>
      <c r="F179" s="76" t="s">
        <v>182</v>
      </c>
      <c r="G179" s="230">
        <f t="shared" si="43"/>
        <v>2307</v>
      </c>
      <c r="H179" s="228">
        <v>1</v>
      </c>
      <c r="I179" s="150" t="str">
        <f t="shared" si="44"/>
        <v/>
      </c>
      <c r="J179" s="150" t="str">
        <f t="shared" si="45"/>
        <v/>
      </c>
      <c r="K179" s="114"/>
      <c r="L179" s="114"/>
    </row>
    <row r="180" spans="1:12" s="5" customFormat="1" ht="23.25" customHeight="1">
      <c r="A180" s="26">
        <f t="shared" si="42"/>
        <v>175</v>
      </c>
      <c r="B180" s="27">
        <v>1</v>
      </c>
      <c r="C180" s="75" t="s">
        <v>5714</v>
      </c>
      <c r="D180" s="75" t="s">
        <v>5702</v>
      </c>
      <c r="E180" s="75" t="s">
        <v>5703</v>
      </c>
      <c r="F180" s="76" t="s">
        <v>182</v>
      </c>
      <c r="G180" s="230">
        <f t="shared" si="43"/>
        <v>2308</v>
      </c>
      <c r="H180" s="228">
        <v>1</v>
      </c>
      <c r="I180" s="150" t="str">
        <f t="shared" si="44"/>
        <v/>
      </c>
      <c r="J180" s="150" t="str">
        <f t="shared" si="45"/>
        <v/>
      </c>
      <c r="K180" s="114"/>
      <c r="L180" s="114"/>
    </row>
    <row r="181" spans="1:12" s="5" customFormat="1" ht="23.25" customHeight="1">
      <c r="A181" s="26">
        <f t="shared" si="42"/>
        <v>176</v>
      </c>
      <c r="B181" s="27">
        <v>1</v>
      </c>
      <c r="C181" s="75" t="s">
        <v>5715</v>
      </c>
      <c r="D181" s="75" t="s">
        <v>5702</v>
      </c>
      <c r="E181" s="75" t="s">
        <v>5703</v>
      </c>
      <c r="F181" s="76" t="s">
        <v>182</v>
      </c>
      <c r="G181" s="230">
        <f t="shared" si="43"/>
        <v>2309</v>
      </c>
      <c r="H181" s="228">
        <v>1</v>
      </c>
      <c r="I181" s="150" t="str">
        <f t="shared" si="44"/>
        <v/>
      </c>
      <c r="J181" s="150" t="str">
        <f t="shared" si="45"/>
        <v/>
      </c>
      <c r="K181" s="114"/>
      <c r="L181" s="114"/>
    </row>
    <row r="182" spans="1:12" s="5" customFormat="1" ht="23.25" customHeight="1">
      <c r="A182" s="26">
        <f t="shared" si="42"/>
        <v>177</v>
      </c>
      <c r="B182" s="27">
        <v>1</v>
      </c>
      <c r="C182" s="75" t="s">
        <v>5716</v>
      </c>
      <c r="D182" s="75" t="s">
        <v>5702</v>
      </c>
      <c r="E182" s="75" t="s">
        <v>5703</v>
      </c>
      <c r="F182" s="76" t="s">
        <v>182</v>
      </c>
      <c r="G182" s="230">
        <f t="shared" si="43"/>
        <v>2310</v>
      </c>
      <c r="H182" s="228">
        <v>1</v>
      </c>
      <c r="I182" s="150" t="str">
        <f t="shared" si="44"/>
        <v/>
      </c>
      <c r="J182" s="150" t="str">
        <f t="shared" si="45"/>
        <v/>
      </c>
      <c r="K182" s="114"/>
      <c r="L182" s="114"/>
    </row>
    <row r="183" spans="1:12" s="5" customFormat="1" ht="23.25" customHeight="1">
      <c r="A183" s="26">
        <f t="shared" si="42"/>
        <v>178</v>
      </c>
      <c r="B183" s="27">
        <v>1</v>
      </c>
      <c r="C183" s="75" t="s">
        <v>5717</v>
      </c>
      <c r="D183" s="75" t="s">
        <v>5702</v>
      </c>
      <c r="E183" s="75" t="s">
        <v>5703</v>
      </c>
      <c r="F183" s="76" t="s">
        <v>182</v>
      </c>
      <c r="G183" s="230">
        <f t="shared" si="43"/>
        <v>2311</v>
      </c>
      <c r="H183" s="228">
        <v>1</v>
      </c>
      <c r="I183" s="150" t="str">
        <f t="shared" si="44"/>
        <v/>
      </c>
      <c r="J183" s="150" t="str">
        <f t="shared" si="45"/>
        <v/>
      </c>
      <c r="K183" s="114"/>
      <c r="L183" s="114"/>
    </row>
    <row r="184" spans="1:12" s="5" customFormat="1" ht="23.25" customHeight="1">
      <c r="A184" s="26">
        <f t="shared" si="42"/>
        <v>179</v>
      </c>
      <c r="B184" s="27">
        <v>1</v>
      </c>
      <c r="C184" s="75" t="s">
        <v>5718</v>
      </c>
      <c r="D184" s="75" t="s">
        <v>5702</v>
      </c>
      <c r="E184" s="75" t="s">
        <v>5703</v>
      </c>
      <c r="F184" s="76" t="s">
        <v>182</v>
      </c>
      <c r="G184" s="230">
        <f t="shared" si="43"/>
        <v>2312</v>
      </c>
      <c r="H184" s="228">
        <v>1</v>
      </c>
      <c r="I184" s="150" t="str">
        <f t="shared" si="44"/>
        <v/>
      </c>
      <c r="J184" s="150" t="str">
        <f t="shared" si="45"/>
        <v/>
      </c>
      <c r="K184" s="114"/>
      <c r="L184" s="114"/>
    </row>
    <row r="185" spans="1:12" s="5" customFormat="1" ht="23.25" customHeight="1">
      <c r="A185" s="26">
        <f t="shared" si="42"/>
        <v>180</v>
      </c>
      <c r="B185" s="27">
        <v>1</v>
      </c>
      <c r="C185" s="75" t="s">
        <v>5719</v>
      </c>
      <c r="D185" s="75" t="s">
        <v>5702</v>
      </c>
      <c r="E185" s="75" t="s">
        <v>5703</v>
      </c>
      <c r="F185" s="76" t="s">
        <v>182</v>
      </c>
      <c r="G185" s="230">
        <f t="shared" si="43"/>
        <v>2313</v>
      </c>
      <c r="H185" s="228">
        <v>1</v>
      </c>
      <c r="I185" s="150" t="str">
        <f t="shared" si="44"/>
        <v/>
      </c>
      <c r="J185" s="150" t="str">
        <f t="shared" si="45"/>
        <v/>
      </c>
      <c r="K185" s="114"/>
      <c r="L185" s="114"/>
    </row>
    <row r="186" spans="1:12" s="5" customFormat="1" ht="23.25" customHeight="1">
      <c r="A186" s="26">
        <f t="shared" si="42"/>
        <v>181</v>
      </c>
      <c r="B186" s="27">
        <v>1</v>
      </c>
      <c r="C186" s="75" t="s">
        <v>5720</v>
      </c>
      <c r="D186" s="75" t="s">
        <v>5702</v>
      </c>
      <c r="E186" s="75" t="s">
        <v>5703</v>
      </c>
      <c r="F186" s="76" t="s">
        <v>182</v>
      </c>
      <c r="G186" s="230">
        <f t="shared" si="43"/>
        <v>2314</v>
      </c>
      <c r="H186" s="228">
        <v>1</v>
      </c>
      <c r="I186" s="150" t="str">
        <f t="shared" si="44"/>
        <v/>
      </c>
      <c r="J186" s="150" t="str">
        <f t="shared" si="45"/>
        <v/>
      </c>
      <c r="K186" s="114"/>
      <c r="L186" s="114"/>
    </row>
    <row r="187" spans="1:12" s="5" customFormat="1" ht="23.25" customHeight="1">
      <c r="A187" s="26">
        <f t="shared" si="42"/>
        <v>182</v>
      </c>
      <c r="B187" s="27">
        <v>1</v>
      </c>
      <c r="C187" s="75" t="s">
        <v>5721</v>
      </c>
      <c r="D187" s="75" t="s">
        <v>5702</v>
      </c>
      <c r="E187" s="75" t="s">
        <v>5703</v>
      </c>
      <c r="F187" s="76" t="s">
        <v>182</v>
      </c>
      <c r="G187" s="230">
        <f t="shared" si="43"/>
        <v>2315</v>
      </c>
      <c r="H187" s="228">
        <v>1</v>
      </c>
      <c r="I187" s="150" t="str">
        <f t="shared" si="44"/>
        <v/>
      </c>
      <c r="J187" s="150" t="str">
        <f t="shared" si="45"/>
        <v/>
      </c>
      <c r="K187" s="114"/>
      <c r="L187" s="114"/>
    </row>
    <row r="188" spans="1:12" s="5" customFormat="1" ht="23.25" customHeight="1">
      <c r="A188" s="26">
        <f t="shared" si="42"/>
        <v>183</v>
      </c>
      <c r="B188" s="27">
        <v>1</v>
      </c>
      <c r="C188" s="75" t="s">
        <v>5722</v>
      </c>
      <c r="D188" s="75" t="s">
        <v>5702</v>
      </c>
      <c r="E188" s="75" t="s">
        <v>5703</v>
      </c>
      <c r="F188" s="76" t="s">
        <v>182</v>
      </c>
      <c r="G188" s="230">
        <f t="shared" si="43"/>
        <v>2316</v>
      </c>
      <c r="H188" s="228">
        <v>1</v>
      </c>
      <c r="I188" s="150" t="str">
        <f t="shared" si="44"/>
        <v/>
      </c>
      <c r="J188" s="150" t="str">
        <f t="shared" si="45"/>
        <v/>
      </c>
      <c r="K188" s="114"/>
      <c r="L188" s="114"/>
    </row>
    <row r="189" spans="1:12" s="5" customFormat="1" ht="23.25" customHeight="1">
      <c r="A189" s="26">
        <f t="shared" si="42"/>
        <v>184</v>
      </c>
      <c r="B189" s="27">
        <v>1</v>
      </c>
      <c r="C189" s="75" t="s">
        <v>5723</v>
      </c>
      <c r="D189" s="75" t="s">
        <v>5702</v>
      </c>
      <c r="E189" s="75" t="s">
        <v>5703</v>
      </c>
      <c r="F189" s="76" t="s">
        <v>182</v>
      </c>
      <c r="G189" s="230">
        <f t="shared" si="43"/>
        <v>2317</v>
      </c>
      <c r="H189" s="228">
        <v>1</v>
      </c>
      <c r="I189" s="150" t="str">
        <f t="shared" si="44"/>
        <v/>
      </c>
      <c r="J189" s="150" t="str">
        <f t="shared" si="45"/>
        <v/>
      </c>
      <c r="K189" s="114"/>
      <c r="L189" s="114"/>
    </row>
    <row r="190" spans="1:12" s="5" customFormat="1" ht="23.25" customHeight="1">
      <c r="A190" s="26">
        <f t="shared" ref="A190:A192" si="46">IF(B190=1,TRUNC(A189)+1,A189+0.1)</f>
        <v>185</v>
      </c>
      <c r="B190" s="27">
        <v>1</v>
      </c>
      <c r="C190" s="75" t="s">
        <v>5724</v>
      </c>
      <c r="D190" s="75" t="s">
        <v>5702</v>
      </c>
      <c r="E190" s="75" t="s">
        <v>5703</v>
      </c>
      <c r="F190" s="76" t="s">
        <v>182</v>
      </c>
      <c r="G190" s="230">
        <f t="shared" ref="G190:G192" si="47">G189+H189</f>
        <v>2318</v>
      </c>
      <c r="H190" s="228">
        <v>1</v>
      </c>
      <c r="I190" s="150" t="str">
        <f t="shared" ref="I190:I192" si="48">MID($I$1,G190,H190)</f>
        <v/>
      </c>
      <c r="J190" s="150" t="str">
        <f t="shared" ref="J190:J192" si="49">I190</f>
        <v/>
      </c>
      <c r="K190" s="114"/>
      <c r="L190" s="114"/>
    </row>
    <row r="191" spans="1:12" s="5" customFormat="1" ht="23.25" customHeight="1">
      <c r="A191" s="26">
        <f t="shared" si="46"/>
        <v>186</v>
      </c>
      <c r="B191" s="27">
        <v>1</v>
      </c>
      <c r="C191" s="75" t="s">
        <v>5725</v>
      </c>
      <c r="D191" s="75" t="s">
        <v>5702</v>
      </c>
      <c r="E191" s="75" t="s">
        <v>5703</v>
      </c>
      <c r="F191" s="76" t="s">
        <v>182</v>
      </c>
      <c r="G191" s="230">
        <f t="shared" si="47"/>
        <v>2319</v>
      </c>
      <c r="H191" s="228">
        <v>1</v>
      </c>
      <c r="I191" s="150" t="str">
        <f t="shared" si="48"/>
        <v/>
      </c>
      <c r="J191" s="150" t="str">
        <f t="shared" si="49"/>
        <v/>
      </c>
      <c r="K191" s="114"/>
      <c r="L191" s="114"/>
    </row>
    <row r="192" spans="1:12" s="5" customFormat="1" ht="23.25" customHeight="1">
      <c r="A192" s="26">
        <f t="shared" si="46"/>
        <v>187</v>
      </c>
      <c r="B192" s="27">
        <v>1</v>
      </c>
      <c r="C192" s="75" t="s">
        <v>5726</v>
      </c>
      <c r="D192" s="75" t="s">
        <v>5702</v>
      </c>
      <c r="E192" s="75" t="s">
        <v>5703</v>
      </c>
      <c r="F192" s="76" t="s">
        <v>182</v>
      </c>
      <c r="G192" s="230">
        <f t="shared" si="47"/>
        <v>2320</v>
      </c>
      <c r="H192" s="228">
        <v>1</v>
      </c>
      <c r="I192" s="150" t="str">
        <f t="shared" si="48"/>
        <v/>
      </c>
      <c r="J192" s="150" t="str">
        <f t="shared" si="49"/>
        <v/>
      </c>
      <c r="K192" s="114"/>
      <c r="L192" s="114"/>
    </row>
    <row r="193" spans="1:12" s="5" customFormat="1" ht="23.25" customHeight="1">
      <c r="A193" s="26">
        <f t="shared" ref="A193" si="50">IF(B193=1,TRUNC(A192)+1,A192+0.1)</f>
        <v>188</v>
      </c>
      <c r="B193" s="27">
        <v>1</v>
      </c>
      <c r="C193" s="75" t="s">
        <v>5809</v>
      </c>
      <c r="D193" s="75" t="s">
        <v>5810</v>
      </c>
      <c r="E193" s="75"/>
      <c r="F193" s="76" t="s">
        <v>282</v>
      </c>
      <c r="G193" s="230">
        <f t="shared" ref="G193" si="51">G192+H192</f>
        <v>2321</v>
      </c>
      <c r="H193" s="228">
        <v>3</v>
      </c>
      <c r="I193" s="150" t="str">
        <f t="shared" ref="I193" si="52">MID($I$1,G193,H193)</f>
        <v/>
      </c>
      <c r="J193" s="150" t="str">
        <f t="shared" ref="J193" si="53">I193</f>
        <v/>
      </c>
      <c r="K193" s="114"/>
      <c r="L193" s="114"/>
    </row>
    <row r="194" spans="1:12" s="5" customFormat="1" ht="23.25" customHeight="1">
      <c r="A194" s="26">
        <f t="shared" ref="A194:A204" si="54">IF(B194=1,TRUNC(A193)+1,A193+0.1)</f>
        <v>189</v>
      </c>
      <c r="B194" s="27">
        <v>1</v>
      </c>
      <c r="C194" s="75" t="s">
        <v>5811</v>
      </c>
      <c r="D194" s="75" t="s">
        <v>5810</v>
      </c>
      <c r="E194" s="75"/>
      <c r="F194" s="76" t="s">
        <v>282</v>
      </c>
      <c r="G194" s="230">
        <f t="shared" ref="G194:G204" si="55">G193+H193</f>
        <v>2324</v>
      </c>
      <c r="H194" s="228">
        <v>3</v>
      </c>
      <c r="I194" s="150" t="str">
        <f t="shared" ref="I194:I204" si="56">MID($I$1,G194,H194)</f>
        <v/>
      </c>
      <c r="J194" s="150" t="str">
        <f t="shared" ref="J194:J204" si="57">I194</f>
        <v/>
      </c>
      <c r="K194" s="114"/>
      <c r="L194" s="114"/>
    </row>
    <row r="195" spans="1:12" s="5" customFormat="1" ht="23.25" customHeight="1">
      <c r="A195" s="26">
        <f t="shared" si="54"/>
        <v>190</v>
      </c>
      <c r="B195" s="27">
        <v>1</v>
      </c>
      <c r="C195" s="75" t="s">
        <v>5812</v>
      </c>
      <c r="D195" s="75" t="s">
        <v>5810</v>
      </c>
      <c r="E195" s="75"/>
      <c r="F195" s="76" t="s">
        <v>282</v>
      </c>
      <c r="G195" s="230">
        <f t="shared" si="55"/>
        <v>2327</v>
      </c>
      <c r="H195" s="228">
        <v>3</v>
      </c>
      <c r="I195" s="150" t="str">
        <f t="shared" si="56"/>
        <v/>
      </c>
      <c r="J195" s="150" t="str">
        <f t="shared" si="57"/>
        <v/>
      </c>
      <c r="K195" s="114"/>
      <c r="L195" s="114"/>
    </row>
    <row r="196" spans="1:12" s="5" customFormat="1" ht="23.25" customHeight="1">
      <c r="A196" s="26">
        <f t="shared" si="54"/>
        <v>191</v>
      </c>
      <c r="B196" s="27">
        <v>1</v>
      </c>
      <c r="C196" s="75" t="s">
        <v>5813</v>
      </c>
      <c r="D196" s="75" t="s">
        <v>5810</v>
      </c>
      <c r="E196" s="75"/>
      <c r="F196" s="76" t="s">
        <v>282</v>
      </c>
      <c r="G196" s="230">
        <f t="shared" si="55"/>
        <v>2330</v>
      </c>
      <c r="H196" s="228">
        <v>3</v>
      </c>
      <c r="I196" s="150" t="str">
        <f t="shared" si="56"/>
        <v/>
      </c>
      <c r="J196" s="150" t="str">
        <f t="shared" si="57"/>
        <v/>
      </c>
      <c r="K196" s="114"/>
      <c r="L196" s="114"/>
    </row>
    <row r="197" spans="1:12" s="5" customFormat="1" ht="23.25" customHeight="1">
      <c r="A197" s="26">
        <f t="shared" si="54"/>
        <v>192</v>
      </c>
      <c r="B197" s="27">
        <v>1</v>
      </c>
      <c r="C197" s="75" t="s">
        <v>5814</v>
      </c>
      <c r="D197" s="75" t="s">
        <v>5810</v>
      </c>
      <c r="E197" s="75"/>
      <c r="F197" s="76" t="s">
        <v>282</v>
      </c>
      <c r="G197" s="230">
        <f t="shared" si="55"/>
        <v>2333</v>
      </c>
      <c r="H197" s="228">
        <v>3</v>
      </c>
      <c r="I197" s="150" t="str">
        <f t="shared" si="56"/>
        <v/>
      </c>
      <c r="J197" s="150" t="str">
        <f t="shared" si="57"/>
        <v/>
      </c>
      <c r="K197" s="114"/>
      <c r="L197" s="114"/>
    </row>
    <row r="198" spans="1:12" s="5" customFormat="1" ht="23.25" customHeight="1">
      <c r="A198" s="26">
        <f t="shared" si="54"/>
        <v>193</v>
      </c>
      <c r="B198" s="27">
        <v>1</v>
      </c>
      <c r="C198" s="75" t="s">
        <v>5815</v>
      </c>
      <c r="D198" s="75" t="s">
        <v>5810</v>
      </c>
      <c r="E198" s="75"/>
      <c r="F198" s="76" t="s">
        <v>282</v>
      </c>
      <c r="G198" s="230">
        <f t="shared" si="55"/>
        <v>2336</v>
      </c>
      <c r="H198" s="228">
        <v>3</v>
      </c>
      <c r="I198" s="150" t="str">
        <f t="shared" si="56"/>
        <v/>
      </c>
      <c r="J198" s="150" t="str">
        <f t="shared" si="57"/>
        <v/>
      </c>
      <c r="K198" s="114"/>
      <c r="L198" s="114"/>
    </row>
    <row r="199" spans="1:12" s="5" customFormat="1" ht="23.25" customHeight="1">
      <c r="A199" s="26">
        <f t="shared" si="54"/>
        <v>194</v>
      </c>
      <c r="B199" s="27">
        <v>1</v>
      </c>
      <c r="C199" s="75" t="s">
        <v>5816</v>
      </c>
      <c r="D199" s="75" t="s">
        <v>5810</v>
      </c>
      <c r="E199" s="75"/>
      <c r="F199" s="76" t="s">
        <v>282</v>
      </c>
      <c r="G199" s="230">
        <f t="shared" si="55"/>
        <v>2339</v>
      </c>
      <c r="H199" s="228">
        <v>3</v>
      </c>
      <c r="I199" s="150" t="str">
        <f t="shared" si="56"/>
        <v/>
      </c>
      <c r="J199" s="150" t="str">
        <f t="shared" si="57"/>
        <v/>
      </c>
      <c r="K199" s="114"/>
      <c r="L199" s="114"/>
    </row>
    <row r="200" spans="1:12" s="5" customFormat="1" ht="23.25" customHeight="1">
      <c r="A200" s="26">
        <f t="shared" si="54"/>
        <v>195</v>
      </c>
      <c r="B200" s="27">
        <v>1</v>
      </c>
      <c r="C200" s="75" t="s">
        <v>5817</v>
      </c>
      <c r="D200" s="75" t="s">
        <v>5810</v>
      </c>
      <c r="E200" s="75"/>
      <c r="F200" s="76" t="s">
        <v>282</v>
      </c>
      <c r="G200" s="230">
        <f t="shared" si="55"/>
        <v>2342</v>
      </c>
      <c r="H200" s="228">
        <v>3</v>
      </c>
      <c r="I200" s="150" t="str">
        <f t="shared" si="56"/>
        <v/>
      </c>
      <c r="J200" s="150" t="str">
        <f t="shared" si="57"/>
        <v/>
      </c>
      <c r="K200" s="114"/>
      <c r="L200" s="114"/>
    </row>
    <row r="201" spans="1:12" s="5" customFormat="1" ht="23.25" customHeight="1">
      <c r="A201" s="26">
        <f t="shared" si="54"/>
        <v>196</v>
      </c>
      <c r="B201" s="27">
        <v>1</v>
      </c>
      <c r="C201" s="75" t="s">
        <v>5818</v>
      </c>
      <c r="D201" s="75" t="s">
        <v>5810</v>
      </c>
      <c r="E201" s="75"/>
      <c r="F201" s="76" t="s">
        <v>282</v>
      </c>
      <c r="G201" s="230">
        <f t="shared" si="55"/>
        <v>2345</v>
      </c>
      <c r="H201" s="228">
        <v>3</v>
      </c>
      <c r="I201" s="150" t="str">
        <f t="shared" si="56"/>
        <v/>
      </c>
      <c r="J201" s="150" t="str">
        <f t="shared" si="57"/>
        <v/>
      </c>
      <c r="K201" s="114"/>
      <c r="L201" s="114"/>
    </row>
    <row r="202" spans="1:12" s="5" customFormat="1" ht="23.25" customHeight="1">
      <c r="A202" s="26">
        <f t="shared" si="54"/>
        <v>197</v>
      </c>
      <c r="B202" s="27">
        <v>1</v>
      </c>
      <c r="C202" s="75" t="s">
        <v>5819</v>
      </c>
      <c r="D202" s="75" t="s">
        <v>5810</v>
      </c>
      <c r="E202" s="75"/>
      <c r="F202" s="76" t="s">
        <v>282</v>
      </c>
      <c r="G202" s="230">
        <f t="shared" si="55"/>
        <v>2348</v>
      </c>
      <c r="H202" s="228">
        <v>3</v>
      </c>
      <c r="I202" s="150" t="str">
        <f t="shared" si="56"/>
        <v/>
      </c>
      <c r="J202" s="150" t="str">
        <f t="shared" si="57"/>
        <v/>
      </c>
      <c r="K202" s="114"/>
      <c r="L202" s="114"/>
    </row>
    <row r="203" spans="1:12" s="5" customFormat="1" ht="23.25" customHeight="1">
      <c r="A203" s="26">
        <f t="shared" si="54"/>
        <v>198</v>
      </c>
      <c r="B203" s="27">
        <v>1</v>
      </c>
      <c r="C203" s="75" t="s">
        <v>5820</v>
      </c>
      <c r="D203" s="75" t="s">
        <v>5810</v>
      </c>
      <c r="E203" s="75"/>
      <c r="F203" s="76" t="s">
        <v>282</v>
      </c>
      <c r="G203" s="230">
        <f t="shared" si="55"/>
        <v>2351</v>
      </c>
      <c r="H203" s="228">
        <v>3</v>
      </c>
      <c r="I203" s="150" t="str">
        <f t="shared" si="56"/>
        <v/>
      </c>
      <c r="J203" s="150" t="str">
        <f t="shared" si="57"/>
        <v/>
      </c>
      <c r="K203" s="114"/>
      <c r="L203" s="114"/>
    </row>
    <row r="204" spans="1:12" s="5" customFormat="1" ht="23.25" customHeight="1">
      <c r="A204" s="26">
        <f t="shared" si="54"/>
        <v>199</v>
      </c>
      <c r="B204" s="27">
        <v>1</v>
      </c>
      <c r="C204" s="75" t="s">
        <v>5821</v>
      </c>
      <c r="D204" s="75" t="s">
        <v>5810</v>
      </c>
      <c r="E204" s="75"/>
      <c r="F204" s="76" t="s">
        <v>282</v>
      </c>
      <c r="G204" s="230">
        <f t="shared" si="55"/>
        <v>2354</v>
      </c>
      <c r="H204" s="228">
        <v>3</v>
      </c>
      <c r="I204" s="150" t="str">
        <f t="shared" si="56"/>
        <v/>
      </c>
      <c r="J204" s="150" t="str">
        <f t="shared" si="57"/>
        <v/>
      </c>
      <c r="K204" s="114"/>
      <c r="L204" s="114"/>
    </row>
    <row r="205" spans="1:12" s="5" customFormat="1" ht="23.25" customHeight="1">
      <c r="A205" s="26">
        <f t="shared" ref="A205:A213" si="58">IF(B205=1,TRUNC(A204)+1,A204+0.1)</f>
        <v>200</v>
      </c>
      <c r="B205" s="27">
        <v>1</v>
      </c>
      <c r="C205" s="75" t="s">
        <v>5822</v>
      </c>
      <c r="D205" s="75" t="s">
        <v>5810</v>
      </c>
      <c r="E205" s="75"/>
      <c r="F205" s="76" t="s">
        <v>282</v>
      </c>
      <c r="G205" s="230">
        <f t="shared" ref="G205:G213" si="59">G204+H204</f>
        <v>2357</v>
      </c>
      <c r="H205" s="228">
        <v>3</v>
      </c>
      <c r="I205" s="150" t="str">
        <f t="shared" ref="I205:I213" si="60">MID($I$1,G205,H205)</f>
        <v/>
      </c>
      <c r="J205" s="150" t="str">
        <f t="shared" ref="J205:J213" si="61">I205</f>
        <v/>
      </c>
      <c r="K205" s="114"/>
      <c r="L205" s="114"/>
    </row>
    <row r="206" spans="1:12" s="5" customFormat="1" ht="23.25" customHeight="1">
      <c r="A206" s="26">
        <f t="shared" si="58"/>
        <v>201</v>
      </c>
      <c r="B206" s="27">
        <v>1</v>
      </c>
      <c r="C206" s="75" t="s">
        <v>5823</v>
      </c>
      <c r="D206" s="75" t="s">
        <v>5810</v>
      </c>
      <c r="E206" s="75"/>
      <c r="F206" s="76" t="s">
        <v>282</v>
      </c>
      <c r="G206" s="230">
        <f t="shared" si="59"/>
        <v>2360</v>
      </c>
      <c r="H206" s="228">
        <v>3</v>
      </c>
      <c r="I206" s="150" t="str">
        <f t="shared" si="60"/>
        <v/>
      </c>
      <c r="J206" s="150" t="str">
        <f t="shared" si="61"/>
        <v/>
      </c>
      <c r="K206" s="114"/>
      <c r="L206" s="114"/>
    </row>
    <row r="207" spans="1:12" s="5" customFormat="1" ht="23.25" customHeight="1">
      <c r="A207" s="26">
        <f t="shared" si="58"/>
        <v>202</v>
      </c>
      <c r="B207" s="27">
        <v>1</v>
      </c>
      <c r="C207" s="75" t="s">
        <v>5824</v>
      </c>
      <c r="D207" s="75" t="s">
        <v>5810</v>
      </c>
      <c r="E207" s="75"/>
      <c r="F207" s="76" t="s">
        <v>282</v>
      </c>
      <c r="G207" s="230">
        <f t="shared" si="59"/>
        <v>2363</v>
      </c>
      <c r="H207" s="228">
        <v>3</v>
      </c>
      <c r="I207" s="150" t="str">
        <f t="shared" si="60"/>
        <v/>
      </c>
      <c r="J207" s="150" t="str">
        <f t="shared" si="61"/>
        <v/>
      </c>
      <c r="K207" s="114"/>
      <c r="L207" s="114"/>
    </row>
    <row r="208" spans="1:12" s="5" customFormat="1" ht="23.25" customHeight="1">
      <c r="A208" s="26">
        <f t="shared" si="58"/>
        <v>203</v>
      </c>
      <c r="B208" s="27">
        <v>1</v>
      </c>
      <c r="C208" s="75" t="s">
        <v>5825</v>
      </c>
      <c r="D208" s="75" t="s">
        <v>5810</v>
      </c>
      <c r="E208" s="75"/>
      <c r="F208" s="76" t="s">
        <v>282</v>
      </c>
      <c r="G208" s="230">
        <f t="shared" si="59"/>
        <v>2366</v>
      </c>
      <c r="H208" s="228">
        <v>3</v>
      </c>
      <c r="I208" s="150" t="str">
        <f t="shared" si="60"/>
        <v/>
      </c>
      <c r="J208" s="150" t="str">
        <f t="shared" si="61"/>
        <v/>
      </c>
      <c r="K208" s="114"/>
      <c r="L208" s="114"/>
    </row>
    <row r="209" spans="1:12" s="5" customFormat="1" ht="23.25" customHeight="1">
      <c r="A209" s="26">
        <f t="shared" si="58"/>
        <v>204</v>
      </c>
      <c r="B209" s="27">
        <v>1</v>
      </c>
      <c r="C209" s="75" t="s">
        <v>5826</v>
      </c>
      <c r="D209" s="75" t="s">
        <v>5810</v>
      </c>
      <c r="E209" s="75"/>
      <c r="F209" s="76" t="s">
        <v>282</v>
      </c>
      <c r="G209" s="230">
        <f t="shared" si="59"/>
        <v>2369</v>
      </c>
      <c r="H209" s="228">
        <v>3</v>
      </c>
      <c r="I209" s="150" t="str">
        <f t="shared" si="60"/>
        <v/>
      </c>
      <c r="J209" s="150" t="str">
        <f t="shared" si="61"/>
        <v/>
      </c>
      <c r="K209" s="114"/>
      <c r="L209" s="114"/>
    </row>
    <row r="210" spans="1:12" s="5" customFormat="1" ht="23.25" customHeight="1">
      <c r="A210" s="26">
        <f t="shared" si="58"/>
        <v>205</v>
      </c>
      <c r="B210" s="27">
        <v>1</v>
      </c>
      <c r="C210" s="75" t="s">
        <v>5827</v>
      </c>
      <c r="D210" s="75" t="s">
        <v>5810</v>
      </c>
      <c r="E210" s="75"/>
      <c r="F210" s="76" t="s">
        <v>282</v>
      </c>
      <c r="G210" s="230">
        <f t="shared" si="59"/>
        <v>2372</v>
      </c>
      <c r="H210" s="228">
        <v>3</v>
      </c>
      <c r="I210" s="150" t="str">
        <f t="shared" si="60"/>
        <v/>
      </c>
      <c r="J210" s="150" t="str">
        <f t="shared" si="61"/>
        <v/>
      </c>
      <c r="K210" s="114"/>
      <c r="L210" s="114"/>
    </row>
    <row r="211" spans="1:12" s="5" customFormat="1" ht="23.25" customHeight="1">
      <c r="A211" s="26">
        <f t="shared" si="58"/>
        <v>206</v>
      </c>
      <c r="B211" s="27">
        <v>1</v>
      </c>
      <c r="C211" s="75" t="s">
        <v>5828</v>
      </c>
      <c r="D211" s="75" t="s">
        <v>5810</v>
      </c>
      <c r="E211" s="75"/>
      <c r="F211" s="76" t="s">
        <v>282</v>
      </c>
      <c r="G211" s="230">
        <f t="shared" si="59"/>
        <v>2375</v>
      </c>
      <c r="H211" s="228">
        <v>3</v>
      </c>
      <c r="I211" s="150" t="str">
        <f t="shared" si="60"/>
        <v/>
      </c>
      <c r="J211" s="150" t="str">
        <f t="shared" si="61"/>
        <v/>
      </c>
      <c r="K211" s="114"/>
      <c r="L211" s="114"/>
    </row>
    <row r="212" spans="1:12" s="5" customFormat="1" ht="23.25" customHeight="1">
      <c r="A212" s="26">
        <f t="shared" si="58"/>
        <v>207</v>
      </c>
      <c r="B212" s="27">
        <v>1</v>
      </c>
      <c r="C212" s="75" t="s">
        <v>5829</v>
      </c>
      <c r="D212" s="75" t="s">
        <v>5810</v>
      </c>
      <c r="E212" s="75"/>
      <c r="F212" s="76" t="s">
        <v>282</v>
      </c>
      <c r="G212" s="230">
        <f t="shared" si="59"/>
        <v>2378</v>
      </c>
      <c r="H212" s="228">
        <v>3</v>
      </c>
      <c r="I212" s="150" t="str">
        <f t="shared" si="60"/>
        <v/>
      </c>
      <c r="J212" s="150" t="str">
        <f t="shared" si="61"/>
        <v/>
      </c>
      <c r="K212" s="114"/>
      <c r="L212" s="114"/>
    </row>
    <row r="213" spans="1:12" s="5" customFormat="1" ht="23.25" customHeight="1">
      <c r="A213" s="26">
        <f t="shared" si="58"/>
        <v>208</v>
      </c>
      <c r="B213" s="27">
        <v>1</v>
      </c>
      <c r="C213" s="75" t="s">
        <v>5830</v>
      </c>
      <c r="D213" s="75" t="s">
        <v>5810</v>
      </c>
      <c r="E213" s="75"/>
      <c r="F213" s="76" t="s">
        <v>846</v>
      </c>
      <c r="G213" s="230">
        <f t="shared" si="59"/>
        <v>2381</v>
      </c>
      <c r="H213" s="228">
        <v>7</v>
      </c>
      <c r="I213" s="150" t="str">
        <f t="shared" si="60"/>
        <v/>
      </c>
      <c r="J213" s="150" t="str">
        <f t="shared" si="61"/>
        <v/>
      </c>
      <c r="K213" s="114"/>
      <c r="L213" s="114"/>
    </row>
    <row r="214" spans="1:12" s="5" customFormat="1" ht="23.25" customHeight="1">
      <c r="A214" s="26">
        <f t="shared" ref="A214:A232" si="62">IF(B214=1,TRUNC(A213)+1,A213+0.1)</f>
        <v>209</v>
      </c>
      <c r="B214" s="27">
        <v>1</v>
      </c>
      <c r="C214" s="75" t="s">
        <v>5831</v>
      </c>
      <c r="D214" s="75" t="s">
        <v>5810</v>
      </c>
      <c r="E214" s="75"/>
      <c r="F214" s="76" t="s">
        <v>846</v>
      </c>
      <c r="G214" s="230">
        <f t="shared" ref="G214:G232" si="63">G213+H213</f>
        <v>2388</v>
      </c>
      <c r="H214" s="228">
        <v>7</v>
      </c>
      <c r="I214" s="150" t="str">
        <f t="shared" ref="I214:I232" si="64">MID($I$1,G214,H214)</f>
        <v/>
      </c>
      <c r="J214" s="150" t="str">
        <f t="shared" ref="J214:J232" si="65">I214</f>
        <v/>
      </c>
      <c r="K214" s="114"/>
      <c r="L214" s="114"/>
    </row>
    <row r="215" spans="1:12" s="5" customFormat="1" ht="23.25" customHeight="1">
      <c r="A215" s="26">
        <f t="shared" si="62"/>
        <v>210</v>
      </c>
      <c r="B215" s="27">
        <v>1</v>
      </c>
      <c r="C215" s="75" t="s">
        <v>5832</v>
      </c>
      <c r="D215" s="75" t="s">
        <v>5810</v>
      </c>
      <c r="E215" s="75"/>
      <c r="F215" s="76" t="s">
        <v>846</v>
      </c>
      <c r="G215" s="230">
        <f t="shared" si="63"/>
        <v>2395</v>
      </c>
      <c r="H215" s="228">
        <v>7</v>
      </c>
      <c r="I215" s="150" t="str">
        <f t="shared" si="64"/>
        <v/>
      </c>
      <c r="J215" s="150" t="str">
        <f t="shared" si="65"/>
        <v/>
      </c>
      <c r="K215" s="114"/>
      <c r="L215" s="114"/>
    </row>
    <row r="216" spans="1:12" s="5" customFormat="1" ht="23.25" customHeight="1">
      <c r="A216" s="26">
        <f t="shared" si="62"/>
        <v>211</v>
      </c>
      <c r="B216" s="27">
        <v>1</v>
      </c>
      <c r="C216" s="75" t="s">
        <v>5833</v>
      </c>
      <c r="D216" s="75" t="s">
        <v>5810</v>
      </c>
      <c r="E216" s="75"/>
      <c r="F216" s="76" t="s">
        <v>846</v>
      </c>
      <c r="G216" s="230">
        <f t="shared" si="63"/>
        <v>2402</v>
      </c>
      <c r="H216" s="228">
        <v>7</v>
      </c>
      <c r="I216" s="150" t="str">
        <f t="shared" si="64"/>
        <v/>
      </c>
      <c r="J216" s="150" t="str">
        <f t="shared" si="65"/>
        <v/>
      </c>
      <c r="K216" s="114"/>
      <c r="L216" s="114"/>
    </row>
    <row r="217" spans="1:12" s="5" customFormat="1" ht="23.25" customHeight="1">
      <c r="A217" s="26">
        <f t="shared" si="62"/>
        <v>212</v>
      </c>
      <c r="B217" s="27">
        <v>1</v>
      </c>
      <c r="C217" s="75" t="s">
        <v>5834</v>
      </c>
      <c r="D217" s="75" t="s">
        <v>5810</v>
      </c>
      <c r="E217" s="75"/>
      <c r="F217" s="76" t="s">
        <v>846</v>
      </c>
      <c r="G217" s="230">
        <f t="shared" si="63"/>
        <v>2409</v>
      </c>
      <c r="H217" s="228">
        <v>7</v>
      </c>
      <c r="I217" s="150" t="str">
        <f t="shared" si="64"/>
        <v/>
      </c>
      <c r="J217" s="150" t="str">
        <f t="shared" si="65"/>
        <v/>
      </c>
      <c r="K217" s="114"/>
      <c r="L217" s="114"/>
    </row>
    <row r="218" spans="1:12" s="5" customFormat="1" ht="23.25" customHeight="1">
      <c r="A218" s="26">
        <f t="shared" si="62"/>
        <v>213</v>
      </c>
      <c r="B218" s="27">
        <v>1</v>
      </c>
      <c r="C218" s="75" t="s">
        <v>5835</v>
      </c>
      <c r="D218" s="75" t="s">
        <v>5810</v>
      </c>
      <c r="E218" s="75"/>
      <c r="F218" s="76" t="s">
        <v>846</v>
      </c>
      <c r="G218" s="230">
        <f t="shared" si="63"/>
        <v>2416</v>
      </c>
      <c r="H218" s="228">
        <v>7</v>
      </c>
      <c r="I218" s="150" t="str">
        <f t="shared" si="64"/>
        <v/>
      </c>
      <c r="J218" s="150" t="str">
        <f t="shared" si="65"/>
        <v/>
      </c>
      <c r="K218" s="114"/>
      <c r="L218" s="114"/>
    </row>
    <row r="219" spans="1:12" s="5" customFormat="1" ht="23.25" customHeight="1">
      <c r="A219" s="26">
        <f t="shared" si="62"/>
        <v>214</v>
      </c>
      <c r="B219" s="27">
        <v>1</v>
      </c>
      <c r="C219" s="75" t="s">
        <v>5836</v>
      </c>
      <c r="D219" s="75" t="s">
        <v>5810</v>
      </c>
      <c r="E219" s="75"/>
      <c r="F219" s="76" t="s">
        <v>846</v>
      </c>
      <c r="G219" s="230">
        <f t="shared" si="63"/>
        <v>2423</v>
      </c>
      <c r="H219" s="228">
        <v>7</v>
      </c>
      <c r="I219" s="150" t="str">
        <f t="shared" si="64"/>
        <v/>
      </c>
      <c r="J219" s="150" t="str">
        <f t="shared" si="65"/>
        <v/>
      </c>
      <c r="K219" s="114"/>
      <c r="L219" s="114"/>
    </row>
    <row r="220" spans="1:12" s="5" customFormat="1" ht="23.25" customHeight="1">
      <c r="A220" s="26">
        <f t="shared" si="62"/>
        <v>215</v>
      </c>
      <c r="B220" s="27">
        <v>1</v>
      </c>
      <c r="C220" s="75" t="s">
        <v>5837</v>
      </c>
      <c r="D220" s="75" t="s">
        <v>5810</v>
      </c>
      <c r="E220" s="75"/>
      <c r="F220" s="76" t="s">
        <v>846</v>
      </c>
      <c r="G220" s="230">
        <f t="shared" si="63"/>
        <v>2430</v>
      </c>
      <c r="H220" s="228">
        <v>7</v>
      </c>
      <c r="I220" s="150" t="str">
        <f t="shared" si="64"/>
        <v/>
      </c>
      <c r="J220" s="150" t="str">
        <f t="shared" si="65"/>
        <v/>
      </c>
      <c r="K220" s="114"/>
      <c r="L220" s="114"/>
    </row>
    <row r="221" spans="1:12" s="5" customFormat="1" ht="23.25" customHeight="1">
      <c r="A221" s="26">
        <f t="shared" si="62"/>
        <v>216</v>
      </c>
      <c r="B221" s="27">
        <v>1</v>
      </c>
      <c r="C221" s="75" t="s">
        <v>5838</v>
      </c>
      <c r="D221" s="75" t="s">
        <v>5810</v>
      </c>
      <c r="E221" s="75"/>
      <c r="F221" s="76" t="s">
        <v>846</v>
      </c>
      <c r="G221" s="230">
        <f t="shared" si="63"/>
        <v>2437</v>
      </c>
      <c r="H221" s="228">
        <v>7</v>
      </c>
      <c r="I221" s="150" t="str">
        <f t="shared" si="64"/>
        <v/>
      </c>
      <c r="J221" s="150" t="str">
        <f t="shared" si="65"/>
        <v/>
      </c>
      <c r="K221" s="114"/>
      <c r="L221" s="114"/>
    </row>
    <row r="222" spans="1:12" s="5" customFormat="1" ht="23.25" customHeight="1">
      <c r="A222" s="26">
        <f t="shared" si="62"/>
        <v>217</v>
      </c>
      <c r="B222" s="27">
        <v>1</v>
      </c>
      <c r="C222" s="75" t="s">
        <v>5839</v>
      </c>
      <c r="D222" s="75" t="s">
        <v>5810</v>
      </c>
      <c r="E222" s="75"/>
      <c r="F222" s="76" t="s">
        <v>846</v>
      </c>
      <c r="G222" s="230">
        <f t="shared" si="63"/>
        <v>2444</v>
      </c>
      <c r="H222" s="228">
        <v>7</v>
      </c>
      <c r="I222" s="150" t="str">
        <f t="shared" si="64"/>
        <v/>
      </c>
      <c r="J222" s="150" t="str">
        <f t="shared" si="65"/>
        <v/>
      </c>
      <c r="K222" s="114"/>
      <c r="L222" s="114"/>
    </row>
    <row r="223" spans="1:12" s="5" customFormat="1" ht="23.25" customHeight="1">
      <c r="A223" s="26">
        <f t="shared" si="62"/>
        <v>218</v>
      </c>
      <c r="B223" s="27">
        <v>1</v>
      </c>
      <c r="C223" s="75" t="s">
        <v>5840</v>
      </c>
      <c r="D223" s="75" t="s">
        <v>5810</v>
      </c>
      <c r="E223" s="75"/>
      <c r="F223" s="76" t="s">
        <v>846</v>
      </c>
      <c r="G223" s="230">
        <f t="shared" si="63"/>
        <v>2451</v>
      </c>
      <c r="H223" s="228">
        <v>7</v>
      </c>
      <c r="I223" s="150" t="str">
        <f t="shared" si="64"/>
        <v/>
      </c>
      <c r="J223" s="150" t="str">
        <f t="shared" si="65"/>
        <v/>
      </c>
      <c r="K223" s="114"/>
      <c r="L223" s="114"/>
    </row>
    <row r="224" spans="1:12" s="5" customFormat="1" ht="23.25" customHeight="1">
      <c r="A224" s="26">
        <f t="shared" si="62"/>
        <v>219</v>
      </c>
      <c r="B224" s="27">
        <v>1</v>
      </c>
      <c r="C224" s="75" t="s">
        <v>5841</v>
      </c>
      <c r="D224" s="75" t="s">
        <v>5810</v>
      </c>
      <c r="E224" s="75"/>
      <c r="F224" s="76" t="s">
        <v>846</v>
      </c>
      <c r="G224" s="230">
        <f t="shared" si="63"/>
        <v>2458</v>
      </c>
      <c r="H224" s="228">
        <v>7</v>
      </c>
      <c r="I224" s="150" t="str">
        <f t="shared" si="64"/>
        <v/>
      </c>
      <c r="J224" s="150" t="str">
        <f t="shared" si="65"/>
        <v/>
      </c>
      <c r="K224" s="114"/>
      <c r="L224" s="114"/>
    </row>
    <row r="225" spans="1:12" s="5" customFormat="1" ht="23.25" customHeight="1">
      <c r="A225" s="26">
        <f t="shared" si="62"/>
        <v>220</v>
      </c>
      <c r="B225" s="27">
        <v>1</v>
      </c>
      <c r="C225" s="75" t="s">
        <v>5842</v>
      </c>
      <c r="D225" s="75" t="s">
        <v>5810</v>
      </c>
      <c r="E225" s="75"/>
      <c r="F225" s="76" t="s">
        <v>846</v>
      </c>
      <c r="G225" s="230">
        <f t="shared" si="63"/>
        <v>2465</v>
      </c>
      <c r="H225" s="228">
        <v>7</v>
      </c>
      <c r="I225" s="150" t="str">
        <f t="shared" si="64"/>
        <v/>
      </c>
      <c r="J225" s="150" t="str">
        <f t="shared" si="65"/>
        <v/>
      </c>
      <c r="K225" s="114"/>
      <c r="L225" s="114"/>
    </row>
    <row r="226" spans="1:12" s="5" customFormat="1" ht="23.25" customHeight="1">
      <c r="A226" s="26">
        <f t="shared" si="62"/>
        <v>221</v>
      </c>
      <c r="B226" s="27">
        <v>1</v>
      </c>
      <c r="C226" s="75" t="s">
        <v>5843</v>
      </c>
      <c r="D226" s="75" t="s">
        <v>5810</v>
      </c>
      <c r="E226" s="75"/>
      <c r="F226" s="76" t="s">
        <v>846</v>
      </c>
      <c r="G226" s="230">
        <f t="shared" si="63"/>
        <v>2472</v>
      </c>
      <c r="H226" s="228">
        <v>7</v>
      </c>
      <c r="I226" s="150" t="str">
        <f t="shared" si="64"/>
        <v/>
      </c>
      <c r="J226" s="150" t="str">
        <f t="shared" si="65"/>
        <v/>
      </c>
      <c r="K226" s="114"/>
      <c r="L226" s="114"/>
    </row>
    <row r="227" spans="1:12" s="5" customFormat="1" ht="23.25" customHeight="1">
      <c r="A227" s="26">
        <f t="shared" si="62"/>
        <v>222</v>
      </c>
      <c r="B227" s="27">
        <v>1</v>
      </c>
      <c r="C227" s="75" t="s">
        <v>5844</v>
      </c>
      <c r="D227" s="75" t="s">
        <v>5810</v>
      </c>
      <c r="E227" s="75"/>
      <c r="F227" s="76" t="s">
        <v>846</v>
      </c>
      <c r="G227" s="230">
        <f t="shared" si="63"/>
        <v>2479</v>
      </c>
      <c r="H227" s="228">
        <v>7</v>
      </c>
      <c r="I227" s="150" t="str">
        <f t="shared" si="64"/>
        <v/>
      </c>
      <c r="J227" s="150" t="str">
        <f t="shared" si="65"/>
        <v/>
      </c>
      <c r="K227" s="114"/>
      <c r="L227" s="114"/>
    </row>
    <row r="228" spans="1:12" s="5" customFormat="1" ht="23.25" customHeight="1">
      <c r="A228" s="26">
        <f t="shared" si="62"/>
        <v>223</v>
      </c>
      <c r="B228" s="27">
        <v>1</v>
      </c>
      <c r="C228" s="75" t="s">
        <v>5845</v>
      </c>
      <c r="D228" s="75" t="s">
        <v>5810</v>
      </c>
      <c r="E228" s="75"/>
      <c r="F228" s="76" t="s">
        <v>846</v>
      </c>
      <c r="G228" s="230">
        <f t="shared" si="63"/>
        <v>2486</v>
      </c>
      <c r="H228" s="228">
        <v>7</v>
      </c>
      <c r="I228" s="150" t="str">
        <f t="shared" si="64"/>
        <v/>
      </c>
      <c r="J228" s="150" t="str">
        <f t="shared" si="65"/>
        <v/>
      </c>
      <c r="K228" s="114"/>
      <c r="L228" s="114"/>
    </row>
    <row r="229" spans="1:12" s="5" customFormat="1" ht="23.25" customHeight="1">
      <c r="A229" s="26">
        <f t="shared" si="62"/>
        <v>224</v>
      </c>
      <c r="B229" s="27">
        <v>1</v>
      </c>
      <c r="C229" s="75" t="s">
        <v>5846</v>
      </c>
      <c r="D229" s="75" t="s">
        <v>5810</v>
      </c>
      <c r="E229" s="75"/>
      <c r="F229" s="76" t="s">
        <v>846</v>
      </c>
      <c r="G229" s="230">
        <f t="shared" si="63"/>
        <v>2493</v>
      </c>
      <c r="H229" s="228">
        <v>7</v>
      </c>
      <c r="I229" s="150" t="str">
        <f t="shared" si="64"/>
        <v/>
      </c>
      <c r="J229" s="150" t="str">
        <f t="shared" si="65"/>
        <v/>
      </c>
      <c r="K229" s="114"/>
      <c r="L229" s="114"/>
    </row>
    <row r="230" spans="1:12" s="5" customFormat="1" ht="23.25" customHeight="1">
      <c r="A230" s="26">
        <f t="shared" si="62"/>
        <v>225</v>
      </c>
      <c r="B230" s="27">
        <v>1</v>
      </c>
      <c r="C230" s="75" t="s">
        <v>5847</v>
      </c>
      <c r="D230" s="75" t="s">
        <v>5810</v>
      </c>
      <c r="E230" s="75"/>
      <c r="F230" s="76" t="s">
        <v>846</v>
      </c>
      <c r="G230" s="230">
        <f t="shared" si="63"/>
        <v>2500</v>
      </c>
      <c r="H230" s="228">
        <v>7</v>
      </c>
      <c r="I230" s="150" t="str">
        <f t="shared" si="64"/>
        <v/>
      </c>
      <c r="J230" s="150" t="str">
        <f t="shared" si="65"/>
        <v/>
      </c>
      <c r="K230" s="114"/>
      <c r="L230" s="114"/>
    </row>
    <row r="231" spans="1:12" s="5" customFormat="1" ht="23.25" customHeight="1">
      <c r="A231" s="26">
        <f t="shared" si="62"/>
        <v>226</v>
      </c>
      <c r="B231" s="27">
        <v>1</v>
      </c>
      <c r="C231" s="75" t="s">
        <v>5848</v>
      </c>
      <c r="D231" s="75" t="s">
        <v>5810</v>
      </c>
      <c r="E231" s="75"/>
      <c r="F231" s="76" t="s">
        <v>846</v>
      </c>
      <c r="G231" s="230">
        <f t="shared" si="63"/>
        <v>2507</v>
      </c>
      <c r="H231" s="228">
        <v>7</v>
      </c>
      <c r="I231" s="150" t="str">
        <f t="shared" si="64"/>
        <v/>
      </c>
      <c r="J231" s="150" t="str">
        <f t="shared" si="65"/>
        <v/>
      </c>
      <c r="K231" s="114"/>
      <c r="L231" s="114"/>
    </row>
    <row r="232" spans="1:12" s="5" customFormat="1" ht="23.25" customHeight="1">
      <c r="A232" s="26">
        <f t="shared" si="62"/>
        <v>227</v>
      </c>
      <c r="B232" s="27">
        <v>1</v>
      </c>
      <c r="C232" s="75" t="s">
        <v>5849</v>
      </c>
      <c r="D232" s="75" t="s">
        <v>5810</v>
      </c>
      <c r="E232" s="75"/>
      <c r="F232" s="76" t="s">
        <v>846</v>
      </c>
      <c r="G232" s="230">
        <f t="shared" si="63"/>
        <v>2514</v>
      </c>
      <c r="H232" s="228">
        <v>7</v>
      </c>
      <c r="I232" s="150" t="str">
        <f t="shared" si="64"/>
        <v/>
      </c>
      <c r="J232" s="150" t="str">
        <f t="shared" si="65"/>
        <v/>
      </c>
      <c r="K232" s="114"/>
      <c r="L232" s="114"/>
    </row>
    <row r="233" spans="1:12" s="36" customFormat="1" ht="22.5" outlineLevel="1">
      <c r="A233" s="26">
        <f>IF(B233=1,TRUNC(A168)+1,A168+0.1)</f>
        <v>164</v>
      </c>
      <c r="B233" s="27">
        <v>1</v>
      </c>
      <c r="C233" s="26" t="s">
        <v>5704</v>
      </c>
      <c r="D233" s="26" t="s">
        <v>1995</v>
      </c>
      <c r="E233" s="26"/>
      <c r="F233" s="35" t="s">
        <v>307</v>
      </c>
      <c r="G233" s="31">
        <f>G232+H232</f>
        <v>2521</v>
      </c>
      <c r="H233" s="32">
        <v>12</v>
      </c>
      <c r="I233" s="316" t="str">
        <f t="shared" si="40"/>
        <v/>
      </c>
      <c r="J233" s="315">
        <f>_xlfn.NUMBERVALUE(I233)</f>
        <v>0</v>
      </c>
      <c r="K233" s="114" t="s">
        <v>5684</v>
      </c>
      <c r="L233" s="114"/>
    </row>
    <row r="234" spans="1:12" s="36" customFormat="1" outlineLevel="1">
      <c r="A234" s="26">
        <f t="shared" ref="A234:A235" si="66">IF(B234=1,TRUNC(A233)+1,A233+0.1)</f>
        <v>165</v>
      </c>
      <c r="B234" s="27">
        <v>1</v>
      </c>
      <c r="C234" s="26" t="s">
        <v>5705</v>
      </c>
      <c r="D234" s="26" t="s">
        <v>1884</v>
      </c>
      <c r="E234" s="26"/>
      <c r="F234" s="35" t="s">
        <v>342</v>
      </c>
      <c r="G234" s="31">
        <f t="shared" si="39"/>
        <v>2533</v>
      </c>
      <c r="H234" s="32">
        <v>8</v>
      </c>
      <c r="I234" s="142" t="str">
        <f t="shared" si="40"/>
        <v/>
      </c>
      <c r="J234" s="318" t="str">
        <f>IF(AND(I234&lt;&gt;"",I234&lt;&gt;"00000000"),DATE(LEFT(I234,4),MID(I234,5,2),RIGHT(I234,2)),"")</f>
        <v/>
      </c>
      <c r="K234" s="114" t="s">
        <v>1885</v>
      </c>
      <c r="L234" s="114"/>
    </row>
    <row r="235" spans="1:12" s="36" customFormat="1" ht="13.5" outlineLevel="1" thickBot="1">
      <c r="A235" s="26">
        <f t="shared" si="66"/>
        <v>166</v>
      </c>
      <c r="B235" s="27">
        <v>1</v>
      </c>
      <c r="C235" s="26" t="s">
        <v>5706</v>
      </c>
      <c r="D235" s="26" t="s">
        <v>1888</v>
      </c>
      <c r="E235" s="26"/>
      <c r="F235" s="35" t="s">
        <v>282</v>
      </c>
      <c r="G235" s="31">
        <f t="shared" si="39"/>
        <v>2541</v>
      </c>
      <c r="H235" s="32">
        <v>3</v>
      </c>
      <c r="I235" s="144" t="str">
        <f t="shared" si="40"/>
        <v/>
      </c>
      <c r="J235" s="144" t="str">
        <f t="shared" ref="J235" si="67">I235</f>
        <v/>
      </c>
      <c r="K235" s="114" t="s">
        <v>1889</v>
      </c>
      <c r="L235" s="114"/>
    </row>
    <row r="236" spans="1:12" ht="13.5" thickTop="1"/>
  </sheetData>
  <autoFilter ref="A1:L172" xr:uid="{00000000-0009-0000-0000-000011000000}"/>
  <phoneticPr fontId="35" type="noConversion"/>
  <conditionalFormatting sqref="A2:F5 I2:K3 I5:K5 I4:J4 A134:I152 A30:B50 A51:A70 A71:B71 L5:L49 A133:B133 A153:B172 A6:K29 K134:L152 H30:K49">
    <cfRule type="expression" dxfId="404" priority="87">
      <formula>$K2&lt;&gt;""</formula>
    </cfRule>
  </conditionalFormatting>
  <conditionalFormatting sqref="G2:H5">
    <cfRule type="expression" dxfId="403" priority="86">
      <formula>$K2&lt;&gt;""</formula>
    </cfRule>
  </conditionalFormatting>
  <conditionalFormatting sqref="C30:G49">
    <cfRule type="expression" dxfId="402" priority="85">
      <formula>$K30&lt;&gt;""</formula>
    </cfRule>
  </conditionalFormatting>
  <conditionalFormatting sqref="H50:K69">
    <cfRule type="expression" dxfId="401" priority="84">
      <formula>$K50&lt;&gt;""</formula>
    </cfRule>
  </conditionalFormatting>
  <conditionalFormatting sqref="C50:G69">
    <cfRule type="expression" dxfId="400" priority="83">
      <formula>$K50&lt;&gt;""</formula>
    </cfRule>
  </conditionalFormatting>
  <conditionalFormatting sqref="H70:K70">
    <cfRule type="expression" dxfId="399" priority="82">
      <formula>$K70&lt;&gt;""</formula>
    </cfRule>
  </conditionalFormatting>
  <conditionalFormatting sqref="C70:G70">
    <cfRule type="expression" dxfId="398" priority="81">
      <formula>$K70&lt;&gt;""</formula>
    </cfRule>
  </conditionalFormatting>
  <conditionalFormatting sqref="I71:K71">
    <cfRule type="expression" dxfId="397" priority="80">
      <formula>$K71&lt;&gt;""</formula>
    </cfRule>
  </conditionalFormatting>
  <conditionalFormatting sqref="C71:H71">
    <cfRule type="expression" dxfId="396" priority="79">
      <formula>$K71&lt;&gt;""</formula>
    </cfRule>
  </conditionalFormatting>
  <conditionalFormatting sqref="B51:B70">
    <cfRule type="expression" dxfId="395" priority="78">
      <formula>$K51&lt;&gt;""</formula>
    </cfRule>
  </conditionalFormatting>
  <conditionalFormatting sqref="K4">
    <cfRule type="expression" dxfId="394" priority="77">
      <formula>$K4&lt;&gt;""</formula>
    </cfRule>
  </conditionalFormatting>
  <conditionalFormatting sqref="L2:L3">
    <cfRule type="expression" dxfId="393" priority="76">
      <formula>$K2&lt;&gt;""</formula>
    </cfRule>
  </conditionalFormatting>
  <conditionalFormatting sqref="L50:L69">
    <cfRule type="expression" dxfId="392" priority="75">
      <formula>$K50&lt;&gt;""</formula>
    </cfRule>
  </conditionalFormatting>
  <conditionalFormatting sqref="L70">
    <cfRule type="expression" dxfId="391" priority="74">
      <formula>$K70&lt;&gt;""</formula>
    </cfRule>
  </conditionalFormatting>
  <conditionalFormatting sqref="L71">
    <cfRule type="expression" dxfId="390" priority="73">
      <formula>$K71&lt;&gt;""</formula>
    </cfRule>
  </conditionalFormatting>
  <conditionalFormatting sqref="L4">
    <cfRule type="expression" dxfId="389" priority="72">
      <formula>$K4&lt;&gt;""</formula>
    </cfRule>
  </conditionalFormatting>
  <conditionalFormatting sqref="H133:I133 K133">
    <cfRule type="expression" dxfId="388" priority="53">
      <formula>$K133&lt;&gt;""</formula>
    </cfRule>
  </conditionalFormatting>
  <conditionalFormatting sqref="C133:G133">
    <cfRule type="expression" dxfId="387" priority="52">
      <formula>$K133&lt;&gt;""</formula>
    </cfRule>
  </conditionalFormatting>
  <conditionalFormatting sqref="L133">
    <cfRule type="expression" dxfId="386" priority="51">
      <formula>$K133&lt;&gt;""</formula>
    </cfRule>
  </conditionalFormatting>
  <conditionalFormatting sqref="H153:K153">
    <cfRule type="expression" dxfId="385" priority="47">
      <formula>$K153&lt;&gt;""</formula>
    </cfRule>
  </conditionalFormatting>
  <conditionalFormatting sqref="C153:G153">
    <cfRule type="expression" dxfId="384" priority="46">
      <formula>$K153&lt;&gt;""</formula>
    </cfRule>
  </conditionalFormatting>
  <conditionalFormatting sqref="L153">
    <cfRule type="expression" dxfId="383" priority="45">
      <formula>$K153&lt;&gt;""</formula>
    </cfRule>
  </conditionalFormatting>
  <conditionalFormatting sqref="H154:K171">
    <cfRule type="expression" dxfId="382" priority="44">
      <formula>$K154&lt;&gt;""</formula>
    </cfRule>
  </conditionalFormatting>
  <conditionalFormatting sqref="C154:G171">
    <cfRule type="expression" dxfId="381" priority="43">
      <formula>$K154&lt;&gt;""</formula>
    </cfRule>
  </conditionalFormatting>
  <conditionalFormatting sqref="L154:L171">
    <cfRule type="expression" dxfId="380" priority="42">
      <formula>$K154&lt;&gt;""</formula>
    </cfRule>
  </conditionalFormatting>
  <conditionalFormatting sqref="H172:K172">
    <cfRule type="expression" dxfId="379" priority="41">
      <formula>$K172&lt;&gt;""</formula>
    </cfRule>
  </conditionalFormatting>
  <conditionalFormatting sqref="C172:G172">
    <cfRule type="expression" dxfId="378" priority="40">
      <formula>$K172&lt;&gt;""</formula>
    </cfRule>
  </conditionalFormatting>
  <conditionalFormatting sqref="L172">
    <cfRule type="expression" dxfId="377" priority="39">
      <formula>$K172&lt;&gt;""</formula>
    </cfRule>
  </conditionalFormatting>
  <conditionalFormatting sqref="J133:J152">
    <cfRule type="expression" dxfId="376" priority="37">
      <formula>$K133&lt;&gt;""</formula>
    </cfRule>
  </conditionalFormatting>
  <conditionalFormatting sqref="A173:B173">
    <cfRule type="expression" dxfId="375" priority="36">
      <formula>$K173&lt;&gt;""</formula>
    </cfRule>
  </conditionalFormatting>
  <conditionalFormatting sqref="H173:K173">
    <cfRule type="expression" dxfId="374" priority="35">
      <formula>$K173&lt;&gt;""</formula>
    </cfRule>
  </conditionalFormatting>
  <conditionalFormatting sqref="C173:G173">
    <cfRule type="expression" dxfId="373" priority="34">
      <formula>$K173&lt;&gt;""</formula>
    </cfRule>
  </conditionalFormatting>
  <conditionalFormatting sqref="L173">
    <cfRule type="expression" dxfId="372" priority="33">
      <formula>$K173&lt;&gt;""</formula>
    </cfRule>
  </conditionalFormatting>
  <conditionalFormatting sqref="B233:K233">
    <cfRule type="expression" dxfId="371" priority="32">
      <formula>$K233&lt;&gt;""</formula>
    </cfRule>
  </conditionalFormatting>
  <conditionalFormatting sqref="L233">
    <cfRule type="expression" dxfId="370" priority="31">
      <formula>$K233&lt;&gt;""</formula>
    </cfRule>
  </conditionalFormatting>
  <conditionalFormatting sqref="A234:K234">
    <cfRule type="expression" dxfId="369" priority="30">
      <formula>$K234&lt;&gt;""</formula>
    </cfRule>
  </conditionalFormatting>
  <conditionalFormatting sqref="L234">
    <cfRule type="expression" dxfId="368" priority="29">
      <formula>$K234&lt;&gt;""</formula>
    </cfRule>
  </conditionalFormatting>
  <conditionalFormatting sqref="A235:K235">
    <cfRule type="expression" dxfId="367" priority="28">
      <formula>$K235&lt;&gt;""</formula>
    </cfRule>
  </conditionalFormatting>
  <conditionalFormatting sqref="L235">
    <cfRule type="expression" dxfId="366" priority="27">
      <formula>$K235&lt;&gt;""</formula>
    </cfRule>
  </conditionalFormatting>
  <conditionalFormatting sqref="A233">
    <cfRule type="expression" dxfId="365" priority="25">
      <formula>$K233&lt;&gt;""</formula>
    </cfRule>
    <cfRule type="expression" dxfId="364" priority="26">
      <formula>"j2-j64&lt;&gt;"""""</formula>
    </cfRule>
  </conditionalFormatting>
  <conditionalFormatting sqref="A174:B189">
    <cfRule type="expression" dxfId="363" priority="24">
      <formula>$K174&lt;&gt;""</formula>
    </cfRule>
  </conditionalFormatting>
  <conditionalFormatting sqref="H174:K189">
    <cfRule type="expression" dxfId="362" priority="23">
      <formula>$K174&lt;&gt;""</formula>
    </cfRule>
  </conditionalFormatting>
  <conditionalFormatting sqref="C174:G189">
    <cfRule type="expression" dxfId="361" priority="22">
      <formula>$K174&lt;&gt;""</formula>
    </cfRule>
  </conditionalFormatting>
  <conditionalFormatting sqref="L174:L189">
    <cfRule type="expression" dxfId="360" priority="21">
      <formula>$K174&lt;&gt;""</formula>
    </cfRule>
  </conditionalFormatting>
  <conditionalFormatting sqref="A190:B192">
    <cfRule type="expression" dxfId="359" priority="20">
      <formula>$K190&lt;&gt;""</formula>
    </cfRule>
  </conditionalFormatting>
  <conditionalFormatting sqref="H190:K192">
    <cfRule type="expression" dxfId="358" priority="19">
      <formula>$K190&lt;&gt;""</formula>
    </cfRule>
  </conditionalFormatting>
  <conditionalFormatting sqref="C190:G192">
    <cfRule type="expression" dxfId="357" priority="18">
      <formula>$K190&lt;&gt;""</formula>
    </cfRule>
  </conditionalFormatting>
  <conditionalFormatting sqref="L190:L192">
    <cfRule type="expression" dxfId="356" priority="17">
      <formula>$K190&lt;&gt;""</formula>
    </cfRule>
  </conditionalFormatting>
  <conditionalFormatting sqref="A193:B193">
    <cfRule type="expression" dxfId="355" priority="16">
      <formula>$K193&lt;&gt;""</formula>
    </cfRule>
  </conditionalFormatting>
  <conditionalFormatting sqref="H193:K193">
    <cfRule type="expression" dxfId="354" priority="15">
      <formula>$K193&lt;&gt;""</formula>
    </cfRule>
  </conditionalFormatting>
  <conditionalFormatting sqref="C193:G193">
    <cfRule type="expression" dxfId="353" priority="14">
      <formula>$K193&lt;&gt;""</formula>
    </cfRule>
  </conditionalFormatting>
  <conditionalFormatting sqref="L193">
    <cfRule type="expression" dxfId="352" priority="13">
      <formula>$K193&lt;&gt;""</formula>
    </cfRule>
  </conditionalFormatting>
  <conditionalFormatting sqref="A194:B204">
    <cfRule type="expression" dxfId="351" priority="12">
      <formula>$K194&lt;&gt;""</formula>
    </cfRule>
  </conditionalFormatting>
  <conditionalFormatting sqref="H194:K204">
    <cfRule type="expression" dxfId="350" priority="11">
      <formula>$K194&lt;&gt;""</formula>
    </cfRule>
  </conditionalFormatting>
  <conditionalFormatting sqref="C194:G204">
    <cfRule type="expression" dxfId="349" priority="10">
      <formula>$K194&lt;&gt;""</formula>
    </cfRule>
  </conditionalFormatting>
  <conditionalFormatting sqref="L194:L204">
    <cfRule type="expression" dxfId="348" priority="9">
      <formula>$K194&lt;&gt;""</formula>
    </cfRule>
  </conditionalFormatting>
  <conditionalFormatting sqref="A205:B213">
    <cfRule type="expression" dxfId="347" priority="8">
      <formula>$K205&lt;&gt;""</formula>
    </cfRule>
  </conditionalFormatting>
  <conditionalFormatting sqref="H205:K213">
    <cfRule type="expression" dxfId="346" priority="7">
      <formula>$K205&lt;&gt;""</formula>
    </cfRule>
  </conditionalFormatting>
  <conditionalFormatting sqref="C205:G213">
    <cfRule type="expression" dxfId="345" priority="6">
      <formula>$K205&lt;&gt;""</formula>
    </cfRule>
  </conditionalFormatting>
  <conditionalFormatting sqref="L205:L213">
    <cfRule type="expression" dxfId="344" priority="5">
      <formula>$K205&lt;&gt;""</formula>
    </cfRule>
  </conditionalFormatting>
  <conditionalFormatting sqref="A214:B232">
    <cfRule type="expression" dxfId="343" priority="4">
      <formula>$K214&lt;&gt;""</formula>
    </cfRule>
  </conditionalFormatting>
  <conditionalFormatting sqref="H214:K232">
    <cfRule type="expression" dxfId="342" priority="3">
      <formula>$K214&lt;&gt;""</formula>
    </cfRule>
  </conditionalFormatting>
  <conditionalFormatting sqref="C214:G232">
    <cfRule type="expression" dxfId="341" priority="2">
      <formula>$K214&lt;&gt;""</formula>
    </cfRule>
  </conditionalFormatting>
  <conditionalFormatting sqref="L214:L232">
    <cfRule type="expression" dxfId="340" priority="1">
      <formula>$K214&lt;&gt;""</formula>
    </cfRule>
  </conditionalFormatting>
  <pageMargins left="0.75" right="0.75" top="1" bottom="1" header="0.5" footer="0.5"/>
  <pageSetup paperSize="9" orientation="portrait" verticalDpi="0"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68" id="{5A33E11B-3F99-4936-BDF5-970D3BAC1E92}">
            <xm:f>'L120'!$K76&lt;&gt;""</xm:f>
            <x14:dxf>
              <fill>
                <patternFill>
                  <bgColor rgb="FFFFFF00"/>
                </patternFill>
              </fill>
            </x14:dxf>
          </x14:cfRule>
          <xm:sqref>A72:L84 G85:G132</xm:sqref>
        </x14:conditionalFormatting>
        <x14:conditionalFormatting xmlns:xm="http://schemas.microsoft.com/office/excel/2006/main">
          <x14:cfRule type="expression" priority="71" id="{57FC9DAE-7A03-4A12-BF9B-27D3DCFB3614}">
            <xm:f>'L003'!$K73&lt;&gt;""</xm:f>
            <x14:dxf>
              <fill>
                <patternFill>
                  <bgColor rgb="FFFFFF00"/>
                </patternFill>
              </fill>
            </x14:dxf>
          </x14:cfRule>
          <xm:sqref>A72:M72</xm:sqref>
        </x14:conditionalFormatting>
        <x14:conditionalFormatting xmlns:xm="http://schemas.microsoft.com/office/excel/2006/main">
          <x14:cfRule type="expression" priority="70" id="{FF9C80F4-A016-49C1-812E-65352A031D1F}">
            <xm:f>'L004'!$K69&lt;&gt;""</xm:f>
            <x14:dxf>
              <fill>
                <patternFill>
                  <bgColor rgb="FFFFFF00"/>
                </patternFill>
              </fill>
            </x14:dxf>
          </x14:cfRule>
          <xm:sqref>A72:L72</xm:sqref>
        </x14:conditionalFormatting>
        <x14:conditionalFormatting xmlns:xm="http://schemas.microsoft.com/office/excel/2006/main">
          <x14:cfRule type="expression" priority="69" id="{7F3D3F16-3F7A-4EE3-9A20-650086953706}">
            <xm:f>OR('L006'!$K72&lt;&gt;"",'L006'!$M72&lt;&gt;"")</xm:f>
            <x14:dxf>
              <fill>
                <patternFill>
                  <bgColor rgb="FFFFFF00"/>
                </patternFill>
              </fill>
            </x14:dxf>
          </x14:cfRule>
          <xm:sqref>A72:M72</xm:sqref>
        </x14:conditionalFormatting>
        <x14:conditionalFormatting xmlns:xm="http://schemas.microsoft.com/office/excel/2006/main">
          <x14:cfRule type="expression" priority="61" id="{8F2D7556-67C8-409D-A260-21004C29F4E3}">
            <xm:f>'L120'!$K88&lt;&gt;""</xm:f>
            <x14:dxf>
              <fill>
                <patternFill>
                  <bgColor rgb="FFFFFF00"/>
                </patternFill>
              </fill>
            </x14:dxf>
          </x14:cfRule>
          <xm:sqref>H85:L132 A85:F132</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filterMode="1">
    <tabColor rgb="FFC00000"/>
    <outlinePr summaryBelow="0"/>
  </sheetPr>
  <dimension ref="A1:U117"/>
  <sheetViews>
    <sheetView workbookViewId="0">
      <pane xSplit="10" ySplit="1" topLeftCell="K2" activePane="bottomRight" state="frozen"/>
      <selection pane="topRight" activeCell="K1" sqref="K1"/>
      <selection pane="bottomLeft" activeCell="A2" sqref="A2"/>
      <selection pane="bottomRight" activeCell="K2" sqref="K2"/>
    </sheetView>
  </sheetViews>
  <sheetFormatPr defaultRowHeight="12.75" outlineLevelRow="1"/>
  <cols>
    <col min="1" max="1" width="4.3984375" style="88" bestFit="1" customWidth="1"/>
    <col min="2" max="2" width="2.19921875" style="89" customWidth="1"/>
    <col min="3" max="3" width="17.5" style="88" bestFit="1" customWidth="1"/>
    <col min="4" max="4" width="39"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2" width="20.8984375" style="88" customWidth="1"/>
    <col min="13" max="16384" width="8.796875" style="2"/>
  </cols>
  <sheetData>
    <row r="1" spans="1:12" ht="60.75" customHeight="1" thickTop="1">
      <c r="A1" s="15" t="s">
        <v>134</v>
      </c>
      <c r="B1" s="16" t="s">
        <v>135</v>
      </c>
      <c r="C1" s="15" t="s">
        <v>136</v>
      </c>
      <c r="D1" s="15" t="s">
        <v>137</v>
      </c>
      <c r="E1" s="15" t="s">
        <v>953</v>
      </c>
      <c r="F1" s="15" t="s">
        <v>139</v>
      </c>
      <c r="G1" s="154" t="s">
        <v>140</v>
      </c>
      <c r="H1" s="155" t="s">
        <v>141</v>
      </c>
      <c r="I1" s="23"/>
      <c r="J1" s="255" t="s">
        <v>5658</v>
      </c>
      <c r="K1" s="94" t="s">
        <v>1870</v>
      </c>
      <c r="L1" s="94" t="s">
        <v>147</v>
      </c>
    </row>
    <row r="2" spans="1:12" s="36" customFormat="1" ht="45">
      <c r="A2" s="26">
        <v>1</v>
      </c>
      <c r="B2" s="158">
        <v>1</v>
      </c>
      <c r="C2" s="76" t="s">
        <v>2994</v>
      </c>
      <c r="D2" s="76" t="s">
        <v>1872</v>
      </c>
      <c r="E2" s="76"/>
      <c r="F2" s="76" t="s">
        <v>153</v>
      </c>
      <c r="G2" s="31">
        <v>1</v>
      </c>
      <c r="H2" s="32">
        <v>6</v>
      </c>
      <c r="I2" s="33" t="str">
        <f>MID($I$1,G2,H2)</f>
        <v/>
      </c>
      <c r="J2" s="243">
        <f>_xlfn.NUMBERVALUE(I2)</f>
        <v>0</v>
      </c>
      <c r="K2" s="114" t="s">
        <v>2406</v>
      </c>
      <c r="L2" s="114"/>
    </row>
    <row r="3" spans="1:12" s="36" customFormat="1" ht="36" customHeight="1">
      <c r="A3" s="26">
        <f>IF(B3=1,TRUNC(A2)+1,A2+0.1)</f>
        <v>2</v>
      </c>
      <c r="B3" s="158">
        <v>1</v>
      </c>
      <c r="C3" s="76" t="s">
        <v>2995</v>
      </c>
      <c r="D3" s="76" t="s">
        <v>1875</v>
      </c>
      <c r="E3" s="76" t="s">
        <v>1876</v>
      </c>
      <c r="F3" s="76" t="s">
        <v>182</v>
      </c>
      <c r="G3" s="31">
        <v>7</v>
      </c>
      <c r="H3" s="32">
        <v>1</v>
      </c>
      <c r="I3" s="33" t="str">
        <f t="shared" ref="I3:I66" si="0">MID($I$1,G3,H3)</f>
        <v/>
      </c>
      <c r="J3" s="33" t="str">
        <f t="shared" ref="J3:J65" si="1">I3</f>
        <v/>
      </c>
      <c r="K3" s="114"/>
      <c r="L3" s="114"/>
    </row>
    <row r="4" spans="1:12" s="36" customFormat="1" ht="36" customHeight="1">
      <c r="A4" s="26">
        <f t="shared" ref="A4:A67" si="2">IF(B4=1,TRUNC(A3)+1,A3+0.1)</f>
        <v>3</v>
      </c>
      <c r="B4" s="158">
        <v>1</v>
      </c>
      <c r="C4" s="76" t="s">
        <v>2996</v>
      </c>
      <c r="D4" s="76" t="s">
        <v>1878</v>
      </c>
      <c r="E4" s="76" t="s">
        <v>1879</v>
      </c>
      <c r="F4" s="76" t="s">
        <v>161</v>
      </c>
      <c r="G4" s="31">
        <v>8</v>
      </c>
      <c r="H4" s="32">
        <v>4</v>
      </c>
      <c r="I4" s="33" t="str">
        <f t="shared" si="0"/>
        <v/>
      </c>
      <c r="J4" s="33" t="str">
        <f t="shared" si="1"/>
        <v/>
      </c>
      <c r="K4" s="114" t="s">
        <v>1880</v>
      </c>
      <c r="L4" s="114"/>
    </row>
    <row r="5" spans="1:12" s="36" customFormat="1" ht="47.25" customHeight="1">
      <c r="A5" s="26">
        <f t="shared" si="2"/>
        <v>4</v>
      </c>
      <c r="B5" s="158">
        <v>1</v>
      </c>
      <c r="C5" s="76" t="s">
        <v>2997</v>
      </c>
      <c r="D5" s="76" t="s">
        <v>1882</v>
      </c>
      <c r="E5" s="76"/>
      <c r="F5" s="76" t="s">
        <v>282</v>
      </c>
      <c r="G5" s="31">
        <v>12</v>
      </c>
      <c r="H5" s="32">
        <v>3</v>
      </c>
      <c r="I5" s="33" t="str">
        <f t="shared" si="0"/>
        <v/>
      </c>
      <c r="J5" s="33" t="str">
        <f t="shared" si="1"/>
        <v/>
      </c>
      <c r="K5" s="114" t="s">
        <v>2620</v>
      </c>
      <c r="L5" s="114"/>
    </row>
    <row r="6" spans="1:12" s="36" customFormat="1" ht="96.75" customHeight="1">
      <c r="A6" s="26">
        <f t="shared" si="2"/>
        <v>5</v>
      </c>
      <c r="B6" s="158">
        <v>1</v>
      </c>
      <c r="C6" s="76" t="s">
        <v>2998</v>
      </c>
      <c r="D6" s="76" t="s">
        <v>2999</v>
      </c>
      <c r="E6" s="76" t="s">
        <v>3000</v>
      </c>
      <c r="F6" s="76" t="s">
        <v>156</v>
      </c>
      <c r="G6" s="76">
        <v>15</v>
      </c>
      <c r="H6" s="77">
        <v>2</v>
      </c>
      <c r="I6" s="33" t="str">
        <f t="shared" si="0"/>
        <v/>
      </c>
      <c r="J6" s="33" t="str">
        <f t="shared" si="1"/>
        <v/>
      </c>
      <c r="K6" s="114"/>
      <c r="L6" s="114"/>
    </row>
    <row r="7" spans="1:12" s="36" customFormat="1" ht="92.25" customHeight="1">
      <c r="A7" s="26">
        <f t="shared" si="2"/>
        <v>6</v>
      </c>
      <c r="B7" s="158">
        <v>1</v>
      </c>
      <c r="C7" s="76" t="s">
        <v>3001</v>
      </c>
      <c r="D7" s="76" t="s">
        <v>3002</v>
      </c>
      <c r="E7" s="76" t="s">
        <v>3000</v>
      </c>
      <c r="F7" s="76" t="s">
        <v>156</v>
      </c>
      <c r="G7" s="76">
        <v>17</v>
      </c>
      <c r="H7" s="77">
        <v>2</v>
      </c>
      <c r="I7" s="33" t="str">
        <f t="shared" si="0"/>
        <v/>
      </c>
      <c r="J7" s="33" t="str">
        <f t="shared" si="1"/>
        <v/>
      </c>
      <c r="K7" s="114"/>
      <c r="L7" s="114"/>
    </row>
    <row r="8" spans="1:12" s="36" customFormat="1" ht="12.75" customHeight="1">
      <c r="A8" s="26">
        <f t="shared" si="2"/>
        <v>7</v>
      </c>
      <c r="B8" s="158">
        <v>1</v>
      </c>
      <c r="C8" s="76" t="s">
        <v>3003</v>
      </c>
      <c r="D8" s="76" t="s">
        <v>3004</v>
      </c>
      <c r="E8" s="76"/>
      <c r="F8" s="76" t="s">
        <v>161</v>
      </c>
      <c r="G8" s="76">
        <v>19</v>
      </c>
      <c r="H8" s="77">
        <v>4</v>
      </c>
      <c r="I8" s="33" t="str">
        <f t="shared" si="0"/>
        <v/>
      </c>
      <c r="J8" s="33" t="str">
        <f t="shared" si="1"/>
        <v/>
      </c>
      <c r="K8" s="114"/>
      <c r="L8" s="114"/>
    </row>
    <row r="9" spans="1:12" s="36" customFormat="1" ht="12.75" customHeight="1">
      <c r="A9" s="26">
        <f t="shared" si="2"/>
        <v>8</v>
      </c>
      <c r="B9" s="158">
        <v>1</v>
      </c>
      <c r="C9" s="76" t="s">
        <v>3005</v>
      </c>
      <c r="D9" s="76" t="s">
        <v>3006</v>
      </c>
      <c r="E9" s="76"/>
      <c r="F9" s="76" t="s">
        <v>161</v>
      </c>
      <c r="G9" s="76">
        <v>23</v>
      </c>
      <c r="H9" s="77">
        <v>4</v>
      </c>
      <c r="I9" s="33" t="str">
        <f t="shared" si="0"/>
        <v/>
      </c>
      <c r="J9" s="33" t="str">
        <f t="shared" si="1"/>
        <v/>
      </c>
      <c r="K9" s="114"/>
      <c r="L9" s="114"/>
    </row>
    <row r="10" spans="1:12" s="36" customFormat="1" ht="12.75" customHeight="1">
      <c r="A10" s="26">
        <f t="shared" si="2"/>
        <v>9</v>
      </c>
      <c r="B10" s="158">
        <v>1</v>
      </c>
      <c r="C10" s="76" t="s">
        <v>3007</v>
      </c>
      <c r="D10" s="76" t="s">
        <v>3008</v>
      </c>
      <c r="E10" s="76"/>
      <c r="F10" s="76" t="s">
        <v>182</v>
      </c>
      <c r="G10" s="76">
        <v>27</v>
      </c>
      <c r="H10" s="77">
        <v>1</v>
      </c>
      <c r="I10" s="33" t="str">
        <f t="shared" si="0"/>
        <v/>
      </c>
      <c r="J10" s="33" t="str">
        <f t="shared" si="1"/>
        <v/>
      </c>
      <c r="K10" s="114"/>
      <c r="L10" s="114"/>
    </row>
    <row r="11" spans="1:12" s="36" customFormat="1" ht="12.75" customHeight="1">
      <c r="A11" s="26">
        <f t="shared" si="2"/>
        <v>10</v>
      </c>
      <c r="B11" s="158">
        <v>1</v>
      </c>
      <c r="C11" s="76" t="s">
        <v>3009</v>
      </c>
      <c r="D11" s="76" t="s">
        <v>3010</v>
      </c>
      <c r="E11" s="76"/>
      <c r="F11" s="76" t="s">
        <v>182</v>
      </c>
      <c r="G11" s="76">
        <v>28</v>
      </c>
      <c r="H11" s="77">
        <v>1</v>
      </c>
      <c r="I11" s="33" t="str">
        <f t="shared" si="0"/>
        <v/>
      </c>
      <c r="J11" s="33" t="str">
        <f t="shared" si="1"/>
        <v/>
      </c>
      <c r="K11" s="114"/>
      <c r="L11" s="114"/>
    </row>
    <row r="12" spans="1:12" s="36" customFormat="1" ht="12.75" customHeight="1">
      <c r="A12" s="26">
        <f t="shared" si="2"/>
        <v>11</v>
      </c>
      <c r="B12" s="158">
        <v>1</v>
      </c>
      <c r="C12" s="76" t="s">
        <v>3011</v>
      </c>
      <c r="D12" s="76" t="s">
        <v>3012</v>
      </c>
      <c r="E12" s="76"/>
      <c r="F12" s="76" t="s">
        <v>3013</v>
      </c>
      <c r="G12" s="76">
        <v>29</v>
      </c>
      <c r="H12" s="77">
        <v>11</v>
      </c>
      <c r="I12" s="33" t="str">
        <f t="shared" si="0"/>
        <v/>
      </c>
      <c r="J12" s="274">
        <f>IF(J13="-",_xlfn.NUMBERVALUE(I12)/10000000*-1,_xlfn.NUMBERVALUE(I12)/10000000)</f>
        <v>0</v>
      </c>
      <c r="K12" s="114"/>
      <c r="L12" s="114"/>
    </row>
    <row r="13" spans="1:12" s="36" customFormat="1" ht="23.25" customHeight="1">
      <c r="A13" s="26">
        <f t="shared" si="2"/>
        <v>12</v>
      </c>
      <c r="B13" s="158">
        <v>1</v>
      </c>
      <c r="C13" s="76" t="s">
        <v>3014</v>
      </c>
      <c r="D13" s="76" t="s">
        <v>3015</v>
      </c>
      <c r="E13" s="76" t="s">
        <v>208</v>
      </c>
      <c r="F13" s="76" t="s">
        <v>182</v>
      </c>
      <c r="G13" s="76">
        <v>40</v>
      </c>
      <c r="H13" s="77">
        <v>1</v>
      </c>
      <c r="I13" s="33" t="str">
        <f t="shared" si="0"/>
        <v/>
      </c>
      <c r="J13" s="33" t="str">
        <f t="shared" si="1"/>
        <v/>
      </c>
      <c r="K13" s="34"/>
      <c r="L13" s="34"/>
    </row>
    <row r="14" spans="1:12" s="36" customFormat="1" ht="12.75" customHeight="1">
      <c r="A14" s="26">
        <f t="shared" si="2"/>
        <v>13</v>
      </c>
      <c r="B14" s="158">
        <v>1</v>
      </c>
      <c r="C14" s="76" t="s">
        <v>3016</v>
      </c>
      <c r="D14" s="76" t="s">
        <v>3017</v>
      </c>
      <c r="E14" s="76"/>
      <c r="F14" s="76" t="s">
        <v>3013</v>
      </c>
      <c r="G14" s="76">
        <v>41</v>
      </c>
      <c r="H14" s="77">
        <v>11</v>
      </c>
      <c r="I14" s="33" t="str">
        <f t="shared" si="0"/>
        <v/>
      </c>
      <c r="J14" s="274">
        <f>IF(J15="-",_xlfn.NUMBERVALUE(I14)/10000000*-1,_xlfn.NUMBERVALUE(I14)/10000000)</f>
        <v>0</v>
      </c>
      <c r="K14" s="114"/>
      <c r="L14" s="114"/>
    </row>
    <row r="15" spans="1:12" s="36" customFormat="1" ht="23.25" customHeight="1">
      <c r="A15" s="26">
        <f t="shared" si="2"/>
        <v>14</v>
      </c>
      <c r="B15" s="158">
        <v>1</v>
      </c>
      <c r="C15" s="76" t="s">
        <v>3018</v>
      </c>
      <c r="D15" s="76" t="s">
        <v>3019</v>
      </c>
      <c r="E15" s="76" t="s">
        <v>208</v>
      </c>
      <c r="F15" s="76" t="s">
        <v>182</v>
      </c>
      <c r="G15" s="76">
        <v>52</v>
      </c>
      <c r="H15" s="77">
        <v>1</v>
      </c>
      <c r="I15" s="33" t="str">
        <f t="shared" si="0"/>
        <v/>
      </c>
      <c r="J15" s="33" t="str">
        <f t="shared" si="1"/>
        <v/>
      </c>
      <c r="K15" s="114"/>
      <c r="L15" s="114"/>
    </row>
    <row r="16" spans="1:12" s="36" customFormat="1" ht="12.75" customHeight="1">
      <c r="A16" s="26">
        <f t="shared" si="2"/>
        <v>15</v>
      </c>
      <c r="B16" s="158">
        <v>1</v>
      </c>
      <c r="C16" s="76" t="s">
        <v>3020</v>
      </c>
      <c r="D16" s="76" t="s">
        <v>3021</v>
      </c>
      <c r="E16" s="76"/>
      <c r="F16" s="76" t="s">
        <v>1474</v>
      </c>
      <c r="G16" s="76">
        <v>53</v>
      </c>
      <c r="H16" s="77">
        <v>8</v>
      </c>
      <c r="I16" s="33" t="str">
        <f t="shared" si="0"/>
        <v/>
      </c>
      <c r="J16" s="33" t="str">
        <f t="shared" si="1"/>
        <v/>
      </c>
      <c r="K16" s="114"/>
      <c r="L16" s="114"/>
    </row>
    <row r="17" spans="1:12" s="36" customFormat="1" ht="12.75" customHeight="1">
      <c r="A17" s="26">
        <f t="shared" si="2"/>
        <v>16</v>
      </c>
      <c r="B17" s="158">
        <v>1</v>
      </c>
      <c r="C17" s="76" t="s">
        <v>3022</v>
      </c>
      <c r="D17" s="76" t="s">
        <v>3023</v>
      </c>
      <c r="E17" s="76"/>
      <c r="F17" s="76" t="s">
        <v>1474</v>
      </c>
      <c r="G17" s="76">
        <v>61</v>
      </c>
      <c r="H17" s="77">
        <v>8</v>
      </c>
      <c r="I17" s="33" t="str">
        <f t="shared" si="0"/>
        <v/>
      </c>
      <c r="J17" s="33" t="str">
        <f t="shared" si="1"/>
        <v/>
      </c>
      <c r="K17" s="114"/>
      <c r="L17" s="114"/>
    </row>
    <row r="18" spans="1:12" s="36" customFormat="1" ht="12.75" customHeight="1">
      <c r="A18" s="26">
        <f t="shared" si="2"/>
        <v>17</v>
      </c>
      <c r="B18" s="158">
        <v>1</v>
      </c>
      <c r="C18" s="76" t="s">
        <v>3024</v>
      </c>
      <c r="D18" s="76" t="s">
        <v>3025</v>
      </c>
      <c r="E18" s="76"/>
      <c r="F18" s="76" t="s">
        <v>1474</v>
      </c>
      <c r="G18" s="76">
        <v>69</v>
      </c>
      <c r="H18" s="77">
        <v>8</v>
      </c>
      <c r="I18" s="33" t="str">
        <f t="shared" si="0"/>
        <v/>
      </c>
      <c r="J18" s="33" t="str">
        <f t="shared" si="1"/>
        <v/>
      </c>
      <c r="K18" s="114"/>
      <c r="L18" s="114"/>
    </row>
    <row r="19" spans="1:12" s="36" customFormat="1" ht="12.75" customHeight="1">
      <c r="A19" s="26">
        <f t="shared" si="2"/>
        <v>18</v>
      </c>
      <c r="B19" s="158">
        <v>1</v>
      </c>
      <c r="C19" s="76" t="s">
        <v>3026</v>
      </c>
      <c r="D19" s="76" t="s">
        <v>3027</v>
      </c>
      <c r="E19" s="76"/>
      <c r="F19" s="76" t="s">
        <v>1474</v>
      </c>
      <c r="G19" s="76">
        <v>77</v>
      </c>
      <c r="H19" s="77">
        <v>8</v>
      </c>
      <c r="I19" s="33" t="str">
        <f t="shared" si="0"/>
        <v/>
      </c>
      <c r="J19" s="33" t="str">
        <f t="shared" si="1"/>
        <v/>
      </c>
      <c r="K19" s="114"/>
      <c r="L19" s="114"/>
    </row>
    <row r="20" spans="1:12" s="36" customFormat="1" ht="12.75" customHeight="1">
      <c r="A20" s="26">
        <f t="shared" si="2"/>
        <v>19</v>
      </c>
      <c r="B20" s="158">
        <v>1</v>
      </c>
      <c r="C20" s="76" t="s">
        <v>3028</v>
      </c>
      <c r="D20" s="76" t="s">
        <v>3029</v>
      </c>
      <c r="E20" s="76"/>
      <c r="F20" s="76" t="s">
        <v>1474</v>
      </c>
      <c r="G20" s="76">
        <v>85</v>
      </c>
      <c r="H20" s="77">
        <v>8</v>
      </c>
      <c r="I20" s="33" t="str">
        <f t="shared" si="0"/>
        <v/>
      </c>
      <c r="J20" s="33" t="str">
        <f t="shared" si="1"/>
        <v/>
      </c>
      <c r="K20" s="114"/>
      <c r="L20" s="114"/>
    </row>
    <row r="21" spans="1:12" s="36" customFormat="1" ht="12.75" customHeight="1">
      <c r="A21" s="26">
        <f t="shared" si="2"/>
        <v>20</v>
      </c>
      <c r="B21" s="158">
        <v>1</v>
      </c>
      <c r="C21" s="76" t="s">
        <v>3030</v>
      </c>
      <c r="D21" s="76" t="s">
        <v>3031</v>
      </c>
      <c r="E21" s="76"/>
      <c r="F21" s="76" t="s">
        <v>1474</v>
      </c>
      <c r="G21" s="76">
        <v>93</v>
      </c>
      <c r="H21" s="77">
        <v>8</v>
      </c>
      <c r="I21" s="33" t="str">
        <f t="shared" si="0"/>
        <v/>
      </c>
      <c r="J21" s="33" t="str">
        <f t="shared" si="1"/>
        <v/>
      </c>
      <c r="K21" s="114"/>
      <c r="L21" s="114"/>
    </row>
    <row r="22" spans="1:12" s="36" customFormat="1" ht="12.75" customHeight="1">
      <c r="A22" s="26">
        <f t="shared" si="2"/>
        <v>21</v>
      </c>
      <c r="B22" s="158">
        <v>1</v>
      </c>
      <c r="C22" s="76" t="s">
        <v>3032</v>
      </c>
      <c r="D22" s="76" t="s">
        <v>3033</v>
      </c>
      <c r="E22" s="76"/>
      <c r="F22" s="76" t="s">
        <v>1474</v>
      </c>
      <c r="G22" s="76">
        <v>101</v>
      </c>
      <c r="H22" s="77">
        <v>8</v>
      </c>
      <c r="I22" s="33" t="str">
        <f t="shared" si="0"/>
        <v/>
      </c>
      <c r="J22" s="33" t="str">
        <f t="shared" si="1"/>
        <v/>
      </c>
      <c r="K22" s="114"/>
      <c r="L22" s="114"/>
    </row>
    <row r="23" spans="1:12" s="36" customFormat="1" ht="12.75" customHeight="1">
      <c r="A23" s="26">
        <f t="shared" si="2"/>
        <v>22</v>
      </c>
      <c r="B23" s="158">
        <v>1</v>
      </c>
      <c r="C23" s="76" t="s">
        <v>3034</v>
      </c>
      <c r="D23" s="76" t="s">
        <v>3035</v>
      </c>
      <c r="E23" s="76"/>
      <c r="F23" s="76" t="s">
        <v>1474</v>
      </c>
      <c r="G23" s="76">
        <v>109</v>
      </c>
      <c r="H23" s="77">
        <v>8</v>
      </c>
      <c r="I23" s="33" t="str">
        <f t="shared" si="0"/>
        <v/>
      </c>
      <c r="J23" s="33" t="str">
        <f t="shared" si="1"/>
        <v/>
      </c>
      <c r="K23" s="114"/>
      <c r="L23" s="114"/>
    </row>
    <row r="24" spans="1:12" s="36" customFormat="1" ht="12.75" customHeight="1">
      <c r="A24" s="26">
        <f t="shared" si="2"/>
        <v>23</v>
      </c>
      <c r="B24" s="158">
        <v>1</v>
      </c>
      <c r="C24" s="76" t="s">
        <v>3036</v>
      </c>
      <c r="D24" s="76" t="s">
        <v>3037</v>
      </c>
      <c r="E24" s="76"/>
      <c r="F24" s="76" t="s">
        <v>156</v>
      </c>
      <c r="G24" s="76">
        <v>117</v>
      </c>
      <c r="H24" s="77">
        <v>2</v>
      </c>
      <c r="I24" s="33" t="str">
        <f t="shared" si="0"/>
        <v/>
      </c>
      <c r="J24" s="33" t="str">
        <f t="shared" si="1"/>
        <v/>
      </c>
      <c r="K24" s="114"/>
      <c r="L24" s="114"/>
    </row>
    <row r="25" spans="1:12" s="36" customFormat="1" ht="12.75" customHeight="1">
      <c r="A25" s="26">
        <f t="shared" si="2"/>
        <v>24</v>
      </c>
      <c r="B25" s="158">
        <v>1</v>
      </c>
      <c r="C25" s="76" t="s">
        <v>3038</v>
      </c>
      <c r="D25" s="76" t="s">
        <v>3039</v>
      </c>
      <c r="E25" s="76"/>
      <c r="F25" s="76" t="s">
        <v>156</v>
      </c>
      <c r="G25" s="76">
        <v>119</v>
      </c>
      <c r="H25" s="77">
        <v>2</v>
      </c>
      <c r="I25" s="33" t="str">
        <f t="shared" si="0"/>
        <v/>
      </c>
      <c r="J25" s="33" t="str">
        <f t="shared" si="1"/>
        <v/>
      </c>
      <c r="K25" s="114"/>
      <c r="L25" s="114"/>
    </row>
    <row r="26" spans="1:12" s="36" customFormat="1" ht="12.75" customHeight="1">
      <c r="A26" s="26">
        <f t="shared" si="2"/>
        <v>25</v>
      </c>
      <c r="B26" s="158">
        <v>1</v>
      </c>
      <c r="C26" s="76" t="s">
        <v>3040</v>
      </c>
      <c r="D26" s="76" t="s">
        <v>3041</v>
      </c>
      <c r="E26" s="76"/>
      <c r="F26" s="76" t="s">
        <v>156</v>
      </c>
      <c r="G26" s="76">
        <v>121</v>
      </c>
      <c r="H26" s="77">
        <v>2</v>
      </c>
      <c r="I26" s="33" t="str">
        <f t="shared" si="0"/>
        <v/>
      </c>
      <c r="J26" s="33" t="str">
        <f t="shared" si="1"/>
        <v/>
      </c>
      <c r="K26" s="114"/>
      <c r="L26" s="114"/>
    </row>
    <row r="27" spans="1:12" s="36" customFormat="1" ht="12.75" customHeight="1">
      <c r="A27" s="26">
        <f t="shared" si="2"/>
        <v>26</v>
      </c>
      <c r="B27" s="158">
        <v>1</v>
      </c>
      <c r="C27" s="76" t="s">
        <v>3042</v>
      </c>
      <c r="D27" s="76" t="s">
        <v>3043</v>
      </c>
      <c r="E27" s="76"/>
      <c r="F27" s="76" t="s">
        <v>156</v>
      </c>
      <c r="G27" s="76">
        <v>123</v>
      </c>
      <c r="H27" s="77">
        <v>2</v>
      </c>
      <c r="I27" s="33" t="str">
        <f t="shared" si="0"/>
        <v/>
      </c>
      <c r="J27" s="33" t="str">
        <f t="shared" si="1"/>
        <v/>
      </c>
      <c r="K27" s="114"/>
      <c r="L27" s="114"/>
    </row>
    <row r="28" spans="1:12" s="36" customFormat="1" ht="12.75" customHeight="1">
      <c r="A28" s="26">
        <f t="shared" si="2"/>
        <v>27</v>
      </c>
      <c r="B28" s="158">
        <v>1</v>
      </c>
      <c r="C28" s="76" t="s">
        <v>3044</v>
      </c>
      <c r="D28" s="76" t="s">
        <v>3045</v>
      </c>
      <c r="E28" s="76"/>
      <c r="F28" s="76" t="s">
        <v>3046</v>
      </c>
      <c r="G28" s="76">
        <v>125</v>
      </c>
      <c r="H28" s="77">
        <v>9</v>
      </c>
      <c r="I28" s="33" t="str">
        <f t="shared" si="0"/>
        <v/>
      </c>
      <c r="J28" s="274">
        <f>IF(J29="-",_xlfn.NUMBERVALUE(I28)/1000*-1,_xlfn.NUMBERVALUE(I28)/1000)</f>
        <v>0</v>
      </c>
      <c r="K28" s="114"/>
      <c r="L28" s="114"/>
    </row>
    <row r="29" spans="1:12" s="36" customFormat="1" ht="23.25" customHeight="1">
      <c r="A29" s="26">
        <f t="shared" si="2"/>
        <v>28</v>
      </c>
      <c r="B29" s="158">
        <v>1</v>
      </c>
      <c r="C29" s="76" t="s">
        <v>3047</v>
      </c>
      <c r="D29" s="76" t="s">
        <v>3048</v>
      </c>
      <c r="E29" s="76" t="s">
        <v>208</v>
      </c>
      <c r="F29" s="76" t="s">
        <v>182</v>
      </c>
      <c r="G29" s="76">
        <v>134</v>
      </c>
      <c r="H29" s="77">
        <v>1</v>
      </c>
      <c r="I29" s="33" t="str">
        <f t="shared" si="0"/>
        <v/>
      </c>
      <c r="J29" s="33" t="str">
        <f t="shared" si="1"/>
        <v/>
      </c>
      <c r="K29" s="114"/>
      <c r="L29" s="114"/>
    </row>
    <row r="30" spans="1:12" s="36" customFormat="1" ht="12.75" customHeight="1">
      <c r="A30" s="26">
        <f t="shared" si="2"/>
        <v>29</v>
      </c>
      <c r="B30" s="158">
        <v>1</v>
      </c>
      <c r="C30" s="76" t="s">
        <v>3049</v>
      </c>
      <c r="D30" s="76" t="s">
        <v>3050</v>
      </c>
      <c r="E30" s="76"/>
      <c r="F30" s="76" t="s">
        <v>3046</v>
      </c>
      <c r="G30" s="76">
        <v>135</v>
      </c>
      <c r="H30" s="77">
        <v>9</v>
      </c>
      <c r="I30" s="33" t="str">
        <f t="shared" si="0"/>
        <v/>
      </c>
      <c r="J30" s="274">
        <f>IF(J31="-",_xlfn.NUMBERVALUE(I30)/1000*-1,_xlfn.NUMBERVALUE(I30)/1000)</f>
        <v>0</v>
      </c>
      <c r="K30" s="114"/>
      <c r="L30" s="114"/>
    </row>
    <row r="31" spans="1:12" s="36" customFormat="1" ht="23.25" customHeight="1">
      <c r="A31" s="26">
        <f t="shared" si="2"/>
        <v>30</v>
      </c>
      <c r="B31" s="158">
        <v>1</v>
      </c>
      <c r="C31" s="76" t="s">
        <v>3051</v>
      </c>
      <c r="D31" s="76" t="s">
        <v>3052</v>
      </c>
      <c r="E31" s="76" t="s">
        <v>208</v>
      </c>
      <c r="F31" s="76" t="s">
        <v>182</v>
      </c>
      <c r="G31" s="76">
        <v>144</v>
      </c>
      <c r="H31" s="77">
        <v>1</v>
      </c>
      <c r="I31" s="33" t="str">
        <f t="shared" si="0"/>
        <v/>
      </c>
      <c r="J31" s="33" t="str">
        <f t="shared" si="1"/>
        <v/>
      </c>
      <c r="K31" s="114"/>
      <c r="L31" s="114"/>
    </row>
    <row r="32" spans="1:12" s="36" customFormat="1" ht="12.75" customHeight="1">
      <c r="A32" s="26">
        <f t="shared" si="2"/>
        <v>31</v>
      </c>
      <c r="B32" s="158">
        <v>1</v>
      </c>
      <c r="C32" s="76" t="s">
        <v>3053</v>
      </c>
      <c r="D32" s="76" t="s">
        <v>3054</v>
      </c>
      <c r="E32" s="76"/>
      <c r="F32" s="76" t="s">
        <v>3046</v>
      </c>
      <c r="G32" s="76">
        <v>145</v>
      </c>
      <c r="H32" s="77">
        <v>9</v>
      </c>
      <c r="I32" s="33" t="str">
        <f t="shared" si="0"/>
        <v/>
      </c>
      <c r="J32" s="274">
        <f>IF(J33="-",_xlfn.NUMBERVALUE(I32)/1000*-1,_xlfn.NUMBERVALUE(I32)/1000)</f>
        <v>0</v>
      </c>
      <c r="K32" s="114"/>
      <c r="L32" s="114"/>
    </row>
    <row r="33" spans="1:12" s="36" customFormat="1" ht="23.25" customHeight="1">
      <c r="A33" s="26">
        <f t="shared" si="2"/>
        <v>32</v>
      </c>
      <c r="B33" s="158">
        <v>1</v>
      </c>
      <c r="C33" s="76" t="s">
        <v>3055</v>
      </c>
      <c r="D33" s="76" t="s">
        <v>3056</v>
      </c>
      <c r="E33" s="76" t="s">
        <v>208</v>
      </c>
      <c r="F33" s="76" t="s">
        <v>182</v>
      </c>
      <c r="G33" s="76">
        <v>154</v>
      </c>
      <c r="H33" s="77">
        <v>1</v>
      </c>
      <c r="I33" s="33" t="str">
        <f t="shared" si="0"/>
        <v/>
      </c>
      <c r="J33" s="33" t="str">
        <f t="shared" si="1"/>
        <v/>
      </c>
      <c r="K33" s="114"/>
      <c r="L33" s="114"/>
    </row>
    <row r="34" spans="1:12" s="36" customFormat="1" ht="12.75" customHeight="1">
      <c r="A34" s="26">
        <f t="shared" si="2"/>
        <v>33</v>
      </c>
      <c r="B34" s="158">
        <v>1</v>
      </c>
      <c r="C34" s="76" t="s">
        <v>3057</v>
      </c>
      <c r="D34" s="76" t="s">
        <v>3058</v>
      </c>
      <c r="E34" s="76"/>
      <c r="F34" s="76" t="s">
        <v>3046</v>
      </c>
      <c r="G34" s="76">
        <v>155</v>
      </c>
      <c r="H34" s="77">
        <v>9</v>
      </c>
      <c r="I34" s="33" t="str">
        <f t="shared" si="0"/>
        <v/>
      </c>
      <c r="J34" s="274">
        <f>IF(J35="-",_xlfn.NUMBERVALUE(I34)/1000*-1,_xlfn.NUMBERVALUE(I34)/1000)</f>
        <v>0</v>
      </c>
      <c r="K34" s="114"/>
      <c r="L34" s="114"/>
    </row>
    <row r="35" spans="1:12" s="36" customFormat="1" ht="23.25" customHeight="1">
      <c r="A35" s="26">
        <f t="shared" si="2"/>
        <v>34</v>
      </c>
      <c r="B35" s="158">
        <v>1</v>
      </c>
      <c r="C35" s="76" t="s">
        <v>3059</v>
      </c>
      <c r="D35" s="76" t="s">
        <v>3060</v>
      </c>
      <c r="E35" s="76" t="s">
        <v>208</v>
      </c>
      <c r="F35" s="76" t="s">
        <v>182</v>
      </c>
      <c r="G35" s="76">
        <v>164</v>
      </c>
      <c r="H35" s="77">
        <v>1</v>
      </c>
      <c r="I35" s="33" t="str">
        <f t="shared" si="0"/>
        <v/>
      </c>
      <c r="J35" s="33" t="str">
        <f t="shared" si="1"/>
        <v/>
      </c>
      <c r="K35" s="114"/>
      <c r="L35" s="114"/>
    </row>
    <row r="36" spans="1:12" s="36" customFormat="1" ht="12.75" customHeight="1">
      <c r="A36" s="26">
        <f t="shared" si="2"/>
        <v>35</v>
      </c>
      <c r="B36" s="158">
        <v>1</v>
      </c>
      <c r="C36" s="76" t="s">
        <v>3061</v>
      </c>
      <c r="D36" s="76" t="s">
        <v>3062</v>
      </c>
      <c r="E36" s="76"/>
      <c r="F36" s="76" t="s">
        <v>3046</v>
      </c>
      <c r="G36" s="76">
        <v>165</v>
      </c>
      <c r="H36" s="77">
        <v>9</v>
      </c>
      <c r="I36" s="33" t="str">
        <f t="shared" si="0"/>
        <v/>
      </c>
      <c r="J36" s="274">
        <f>IF(J37="-",_xlfn.NUMBERVALUE(I36)/1000*-1,_xlfn.NUMBERVALUE(I36)/1000)</f>
        <v>0</v>
      </c>
      <c r="K36" s="114"/>
      <c r="L36" s="114"/>
    </row>
    <row r="37" spans="1:12" s="36" customFormat="1" ht="23.25" customHeight="1">
      <c r="A37" s="26">
        <f t="shared" si="2"/>
        <v>36</v>
      </c>
      <c r="B37" s="158">
        <v>1</v>
      </c>
      <c r="C37" s="76" t="s">
        <v>3063</v>
      </c>
      <c r="D37" s="76" t="s">
        <v>3064</v>
      </c>
      <c r="E37" s="76" t="s">
        <v>208</v>
      </c>
      <c r="F37" s="76" t="s">
        <v>182</v>
      </c>
      <c r="G37" s="76">
        <v>174</v>
      </c>
      <c r="H37" s="77">
        <v>1</v>
      </c>
      <c r="I37" s="33" t="str">
        <f t="shared" si="0"/>
        <v/>
      </c>
      <c r="J37" s="33" t="str">
        <f t="shared" si="1"/>
        <v/>
      </c>
      <c r="K37" s="114"/>
      <c r="L37" s="114"/>
    </row>
    <row r="38" spans="1:12" s="36" customFormat="1" ht="12.75" customHeight="1">
      <c r="A38" s="26">
        <f t="shared" si="2"/>
        <v>37</v>
      </c>
      <c r="B38" s="158">
        <v>1</v>
      </c>
      <c r="C38" s="76" t="s">
        <v>3065</v>
      </c>
      <c r="D38" s="76" t="s">
        <v>3066</v>
      </c>
      <c r="E38" s="76"/>
      <c r="F38" s="76" t="s">
        <v>3046</v>
      </c>
      <c r="G38" s="76">
        <v>175</v>
      </c>
      <c r="H38" s="77">
        <v>9</v>
      </c>
      <c r="I38" s="33" t="str">
        <f t="shared" si="0"/>
        <v/>
      </c>
      <c r="J38" s="274">
        <f>IF(J39="-",_xlfn.NUMBERVALUE(I38)/1000*-1,_xlfn.NUMBERVALUE(I38)/1000)</f>
        <v>0</v>
      </c>
      <c r="K38" s="114"/>
      <c r="L38" s="114"/>
    </row>
    <row r="39" spans="1:12" s="36" customFormat="1" ht="23.25" customHeight="1">
      <c r="A39" s="26">
        <f t="shared" si="2"/>
        <v>38</v>
      </c>
      <c r="B39" s="158">
        <v>1</v>
      </c>
      <c r="C39" s="76" t="s">
        <v>3067</v>
      </c>
      <c r="D39" s="76" t="s">
        <v>3068</v>
      </c>
      <c r="E39" s="76" t="s">
        <v>208</v>
      </c>
      <c r="F39" s="152" t="s">
        <v>182</v>
      </c>
      <c r="G39" s="76">
        <v>184</v>
      </c>
      <c r="H39" s="77">
        <v>1</v>
      </c>
      <c r="I39" s="33" t="str">
        <f t="shared" si="0"/>
        <v/>
      </c>
      <c r="J39" s="33" t="str">
        <f t="shared" si="1"/>
        <v/>
      </c>
      <c r="K39" s="114"/>
      <c r="L39" s="114"/>
    </row>
    <row r="40" spans="1:12" s="36" customFormat="1" ht="12.75" customHeight="1">
      <c r="A40" s="26">
        <f t="shared" si="2"/>
        <v>39</v>
      </c>
      <c r="B40" s="158">
        <v>1</v>
      </c>
      <c r="C40" s="76" t="s">
        <v>3069</v>
      </c>
      <c r="D40" s="76" t="s">
        <v>3070</v>
      </c>
      <c r="E40" s="76"/>
      <c r="F40" s="76" t="s">
        <v>3046</v>
      </c>
      <c r="G40" s="76">
        <v>185</v>
      </c>
      <c r="H40" s="77">
        <v>9</v>
      </c>
      <c r="I40" s="33" t="str">
        <f t="shared" si="0"/>
        <v/>
      </c>
      <c r="J40" s="274">
        <f>IF(J41="-",_xlfn.NUMBERVALUE(I40)/1000*-1,_xlfn.NUMBERVALUE(I40)/1000)</f>
        <v>0</v>
      </c>
      <c r="K40" s="114"/>
      <c r="L40" s="114"/>
    </row>
    <row r="41" spans="1:12" s="36" customFormat="1" ht="23.25" customHeight="1">
      <c r="A41" s="26">
        <f t="shared" si="2"/>
        <v>40</v>
      </c>
      <c r="B41" s="158">
        <v>1</v>
      </c>
      <c r="C41" s="76" t="s">
        <v>3071</v>
      </c>
      <c r="D41" s="76" t="s">
        <v>3072</v>
      </c>
      <c r="E41" s="76" t="s">
        <v>208</v>
      </c>
      <c r="F41" s="76" t="s">
        <v>182</v>
      </c>
      <c r="G41" s="76">
        <v>194</v>
      </c>
      <c r="H41" s="77">
        <v>1</v>
      </c>
      <c r="I41" s="33" t="str">
        <f t="shared" si="0"/>
        <v/>
      </c>
      <c r="J41" s="33" t="str">
        <f t="shared" si="1"/>
        <v/>
      </c>
      <c r="K41" s="114"/>
      <c r="L41" s="114"/>
    </row>
    <row r="42" spans="1:12" s="36" customFormat="1" ht="12.75" customHeight="1">
      <c r="A42" s="26">
        <f t="shared" si="2"/>
        <v>41</v>
      </c>
      <c r="B42" s="158">
        <v>1</v>
      </c>
      <c r="C42" s="76" t="s">
        <v>3073</v>
      </c>
      <c r="D42" s="76" t="s">
        <v>3074</v>
      </c>
      <c r="E42" s="76"/>
      <c r="F42" s="76" t="s">
        <v>3046</v>
      </c>
      <c r="G42" s="76">
        <v>195</v>
      </c>
      <c r="H42" s="77">
        <v>9</v>
      </c>
      <c r="I42" s="33" t="str">
        <f t="shared" si="0"/>
        <v/>
      </c>
      <c r="J42" s="274">
        <f>IF(J43="-",_xlfn.NUMBERVALUE(I42)/1000*-1,_xlfn.NUMBERVALUE(I42)/1000)</f>
        <v>0</v>
      </c>
      <c r="K42" s="114"/>
      <c r="L42" s="114"/>
    </row>
    <row r="43" spans="1:12" s="36" customFormat="1" ht="23.25" customHeight="1">
      <c r="A43" s="26">
        <f t="shared" si="2"/>
        <v>42</v>
      </c>
      <c r="B43" s="158">
        <v>1</v>
      </c>
      <c r="C43" s="76" t="s">
        <v>3075</v>
      </c>
      <c r="D43" s="76" t="s">
        <v>3076</v>
      </c>
      <c r="E43" s="76" t="s">
        <v>208</v>
      </c>
      <c r="F43" s="76" t="s">
        <v>182</v>
      </c>
      <c r="G43" s="76">
        <v>204</v>
      </c>
      <c r="H43" s="77">
        <v>1</v>
      </c>
      <c r="I43" s="33" t="str">
        <f t="shared" si="0"/>
        <v/>
      </c>
      <c r="J43" s="33" t="str">
        <f t="shared" si="1"/>
        <v/>
      </c>
      <c r="K43" s="114"/>
      <c r="L43" s="114"/>
    </row>
    <row r="44" spans="1:12" s="36" customFormat="1" ht="12.75" customHeight="1">
      <c r="A44" s="26">
        <f t="shared" si="2"/>
        <v>43</v>
      </c>
      <c r="B44" s="158">
        <v>1</v>
      </c>
      <c r="C44" s="76" t="s">
        <v>3077</v>
      </c>
      <c r="D44" s="76" t="s">
        <v>3078</v>
      </c>
      <c r="E44" s="76"/>
      <c r="F44" s="76" t="s">
        <v>3079</v>
      </c>
      <c r="G44" s="76">
        <v>205</v>
      </c>
      <c r="H44" s="77">
        <v>4</v>
      </c>
      <c r="I44" s="33" t="str">
        <f t="shared" si="0"/>
        <v/>
      </c>
      <c r="J44" s="243">
        <f t="shared" ref="J44:J46" si="3">_xlfn.NUMBERVALUE(I44)</f>
        <v>0</v>
      </c>
      <c r="K44" s="114"/>
      <c r="L44" s="114"/>
    </row>
    <row r="45" spans="1:12" s="36" customFormat="1" ht="12.75" customHeight="1">
      <c r="A45" s="26">
        <f t="shared" si="2"/>
        <v>44</v>
      </c>
      <c r="B45" s="158">
        <v>1</v>
      </c>
      <c r="C45" s="76" t="s">
        <v>3080</v>
      </c>
      <c r="D45" s="76" t="s">
        <v>3081</v>
      </c>
      <c r="E45" s="76"/>
      <c r="F45" s="76" t="s">
        <v>3079</v>
      </c>
      <c r="G45" s="76">
        <v>209</v>
      </c>
      <c r="H45" s="77">
        <v>4</v>
      </c>
      <c r="I45" s="33" t="str">
        <f t="shared" si="0"/>
        <v/>
      </c>
      <c r="J45" s="243">
        <f t="shared" si="3"/>
        <v>0</v>
      </c>
      <c r="K45" s="114"/>
      <c r="L45" s="114"/>
    </row>
    <row r="46" spans="1:12" s="36" customFormat="1" ht="12.75" customHeight="1">
      <c r="A46" s="26">
        <f t="shared" si="2"/>
        <v>45</v>
      </c>
      <c r="B46" s="158">
        <v>1</v>
      </c>
      <c r="C46" s="76" t="s">
        <v>3082</v>
      </c>
      <c r="D46" s="76" t="s">
        <v>3083</v>
      </c>
      <c r="E46" s="76"/>
      <c r="F46" s="76" t="s">
        <v>3079</v>
      </c>
      <c r="G46" s="76">
        <v>213</v>
      </c>
      <c r="H46" s="77">
        <v>4</v>
      </c>
      <c r="I46" s="33" t="str">
        <f t="shared" si="0"/>
        <v/>
      </c>
      <c r="J46" s="243">
        <f t="shared" si="3"/>
        <v>0</v>
      </c>
      <c r="K46" s="114"/>
      <c r="L46" s="114"/>
    </row>
    <row r="47" spans="1:12" s="36" customFormat="1" ht="12.75" customHeight="1">
      <c r="A47" s="26">
        <f t="shared" si="2"/>
        <v>46</v>
      </c>
      <c r="B47" s="158">
        <v>1</v>
      </c>
      <c r="C47" s="76" t="s">
        <v>3084</v>
      </c>
      <c r="D47" s="76" t="s">
        <v>3085</v>
      </c>
      <c r="E47" s="76"/>
      <c r="F47" s="76" t="s">
        <v>3086</v>
      </c>
      <c r="G47" s="76">
        <v>217</v>
      </c>
      <c r="H47" s="77">
        <v>11</v>
      </c>
      <c r="I47" s="33" t="str">
        <f t="shared" si="0"/>
        <v/>
      </c>
      <c r="J47" s="274">
        <f>IF(J48="-",_xlfn.NUMBERVALUE(I47)/1000*-1,_xlfn.NUMBERVALUE(I47)/1000)</f>
        <v>0</v>
      </c>
      <c r="K47" s="114"/>
      <c r="L47" s="114"/>
    </row>
    <row r="48" spans="1:12" s="36" customFormat="1" ht="23.25" customHeight="1">
      <c r="A48" s="26">
        <f t="shared" si="2"/>
        <v>47</v>
      </c>
      <c r="B48" s="158">
        <v>1</v>
      </c>
      <c r="C48" s="76" t="s">
        <v>3087</v>
      </c>
      <c r="D48" s="76" t="s">
        <v>3088</v>
      </c>
      <c r="E48" s="76" t="s">
        <v>208</v>
      </c>
      <c r="F48" s="76" t="s">
        <v>182</v>
      </c>
      <c r="G48" s="76">
        <v>228</v>
      </c>
      <c r="H48" s="77">
        <v>1</v>
      </c>
      <c r="I48" s="33" t="str">
        <f t="shared" si="0"/>
        <v/>
      </c>
      <c r="J48" s="33" t="str">
        <f t="shared" si="1"/>
        <v/>
      </c>
      <c r="K48" s="114"/>
      <c r="L48" s="114"/>
    </row>
    <row r="49" spans="1:12" s="36" customFormat="1" ht="12.75" customHeight="1">
      <c r="A49" s="26">
        <f t="shared" si="2"/>
        <v>48</v>
      </c>
      <c r="B49" s="158">
        <v>1</v>
      </c>
      <c r="C49" s="76" t="s">
        <v>3089</v>
      </c>
      <c r="D49" s="76" t="s">
        <v>3090</v>
      </c>
      <c r="E49" s="76"/>
      <c r="F49" s="76" t="s">
        <v>3086</v>
      </c>
      <c r="G49" s="76">
        <v>229</v>
      </c>
      <c r="H49" s="77">
        <v>11</v>
      </c>
      <c r="I49" s="33" t="str">
        <f t="shared" si="0"/>
        <v/>
      </c>
      <c r="J49" s="274">
        <f>IF(J50="-",_xlfn.NUMBERVALUE(I49)/1000*-1,_xlfn.NUMBERVALUE(I49)/1000)</f>
        <v>0</v>
      </c>
      <c r="K49" s="114"/>
      <c r="L49" s="114"/>
    </row>
    <row r="50" spans="1:12" s="36" customFormat="1" ht="23.25" customHeight="1">
      <c r="A50" s="26">
        <f t="shared" si="2"/>
        <v>49</v>
      </c>
      <c r="B50" s="158">
        <v>1</v>
      </c>
      <c r="C50" s="76" t="s">
        <v>3091</v>
      </c>
      <c r="D50" s="76" t="s">
        <v>3092</v>
      </c>
      <c r="E50" s="76" t="s">
        <v>208</v>
      </c>
      <c r="F50" s="76" t="s">
        <v>182</v>
      </c>
      <c r="G50" s="76">
        <v>240</v>
      </c>
      <c r="H50" s="77">
        <v>1</v>
      </c>
      <c r="I50" s="33" t="str">
        <f t="shared" si="0"/>
        <v/>
      </c>
      <c r="J50" s="33" t="str">
        <f t="shared" si="1"/>
        <v/>
      </c>
      <c r="K50" s="114"/>
      <c r="L50" s="114"/>
    </row>
    <row r="51" spans="1:12" s="36" customFormat="1" ht="12.75" customHeight="1">
      <c r="A51" s="26">
        <f t="shared" si="2"/>
        <v>50</v>
      </c>
      <c r="B51" s="158">
        <v>1</v>
      </c>
      <c r="C51" s="76" t="s">
        <v>3093</v>
      </c>
      <c r="D51" s="76" t="s">
        <v>3094</v>
      </c>
      <c r="E51" s="76"/>
      <c r="F51" s="76" t="s">
        <v>3086</v>
      </c>
      <c r="G51" s="76">
        <v>241</v>
      </c>
      <c r="H51" s="77">
        <v>11</v>
      </c>
      <c r="I51" s="33" t="str">
        <f t="shared" si="0"/>
        <v/>
      </c>
      <c r="J51" s="274">
        <f>IF(J52="-",_xlfn.NUMBERVALUE(I51)/1000*-1,_xlfn.NUMBERVALUE(I51)/1000)</f>
        <v>0</v>
      </c>
      <c r="K51" s="114"/>
      <c r="L51" s="114"/>
    </row>
    <row r="52" spans="1:12" s="36" customFormat="1" ht="23.25" customHeight="1">
      <c r="A52" s="26">
        <f t="shared" si="2"/>
        <v>51</v>
      </c>
      <c r="B52" s="158">
        <v>1</v>
      </c>
      <c r="C52" s="76" t="s">
        <v>3095</v>
      </c>
      <c r="D52" s="76" t="s">
        <v>3096</v>
      </c>
      <c r="E52" s="76" t="s">
        <v>208</v>
      </c>
      <c r="F52" s="76" t="s">
        <v>182</v>
      </c>
      <c r="G52" s="76">
        <v>252</v>
      </c>
      <c r="H52" s="77">
        <v>1</v>
      </c>
      <c r="I52" s="33" t="str">
        <f t="shared" si="0"/>
        <v/>
      </c>
      <c r="J52" s="33" t="str">
        <f t="shared" si="1"/>
        <v/>
      </c>
      <c r="K52" s="114"/>
      <c r="L52" s="114"/>
    </row>
    <row r="53" spans="1:12" s="36" customFormat="1" ht="12.75" customHeight="1">
      <c r="A53" s="26">
        <f t="shared" si="2"/>
        <v>52</v>
      </c>
      <c r="B53" s="158">
        <v>1</v>
      </c>
      <c r="C53" s="76" t="s">
        <v>3097</v>
      </c>
      <c r="D53" s="76" t="s">
        <v>3098</v>
      </c>
      <c r="E53" s="76"/>
      <c r="F53" s="76" t="s">
        <v>3086</v>
      </c>
      <c r="G53" s="76">
        <v>253</v>
      </c>
      <c r="H53" s="77">
        <v>11</v>
      </c>
      <c r="I53" s="33" t="str">
        <f t="shared" si="0"/>
        <v/>
      </c>
      <c r="J53" s="274">
        <f>IF(J54="-",_xlfn.NUMBERVALUE(I53)/1000*-1,_xlfn.NUMBERVALUE(I53)/1000)</f>
        <v>0</v>
      </c>
      <c r="K53" s="114"/>
      <c r="L53" s="114"/>
    </row>
    <row r="54" spans="1:12" s="36" customFormat="1" ht="23.25" customHeight="1">
      <c r="A54" s="26">
        <f t="shared" si="2"/>
        <v>53</v>
      </c>
      <c r="B54" s="158">
        <v>1</v>
      </c>
      <c r="C54" s="76" t="s">
        <v>3099</v>
      </c>
      <c r="D54" s="76" t="s">
        <v>3100</v>
      </c>
      <c r="E54" s="76" t="s">
        <v>208</v>
      </c>
      <c r="F54" s="76" t="s">
        <v>182</v>
      </c>
      <c r="G54" s="76">
        <v>264</v>
      </c>
      <c r="H54" s="77">
        <v>1</v>
      </c>
      <c r="I54" s="33" t="str">
        <f t="shared" si="0"/>
        <v/>
      </c>
      <c r="J54" s="33" t="str">
        <f t="shared" si="1"/>
        <v/>
      </c>
      <c r="K54" s="114"/>
      <c r="L54" s="114"/>
    </row>
    <row r="55" spans="1:12" s="36" customFormat="1" ht="12.75" customHeight="1">
      <c r="A55" s="26">
        <f t="shared" si="2"/>
        <v>54</v>
      </c>
      <c r="B55" s="158">
        <v>1</v>
      </c>
      <c r="C55" s="76" t="s">
        <v>3101</v>
      </c>
      <c r="D55" s="76" t="s">
        <v>3102</v>
      </c>
      <c r="E55" s="76"/>
      <c r="F55" s="76" t="s">
        <v>3086</v>
      </c>
      <c r="G55" s="76">
        <v>265</v>
      </c>
      <c r="H55" s="77">
        <v>11</v>
      </c>
      <c r="I55" s="33" t="str">
        <f t="shared" si="0"/>
        <v/>
      </c>
      <c r="J55" s="274">
        <f>IF(J56="-",_xlfn.NUMBERVALUE(I55)/1000*-1,_xlfn.NUMBERVALUE(I55)/1000)</f>
        <v>0</v>
      </c>
      <c r="K55" s="114"/>
      <c r="L55" s="114"/>
    </row>
    <row r="56" spans="1:12" s="36" customFormat="1" ht="23.25" customHeight="1">
      <c r="A56" s="26">
        <f t="shared" si="2"/>
        <v>55</v>
      </c>
      <c r="B56" s="158">
        <v>1</v>
      </c>
      <c r="C56" s="76" t="s">
        <v>3103</v>
      </c>
      <c r="D56" s="76" t="s">
        <v>3104</v>
      </c>
      <c r="E56" s="76" t="s">
        <v>208</v>
      </c>
      <c r="F56" s="76" t="s">
        <v>182</v>
      </c>
      <c r="G56" s="76">
        <v>276</v>
      </c>
      <c r="H56" s="77">
        <v>1</v>
      </c>
      <c r="I56" s="33" t="str">
        <f t="shared" si="0"/>
        <v/>
      </c>
      <c r="J56" s="33" t="str">
        <f t="shared" si="1"/>
        <v/>
      </c>
      <c r="K56" s="114"/>
      <c r="L56" s="114"/>
    </row>
    <row r="57" spans="1:12" s="36" customFormat="1" ht="12.75" customHeight="1">
      <c r="A57" s="26">
        <f t="shared" si="2"/>
        <v>56</v>
      </c>
      <c r="B57" s="158">
        <v>1</v>
      </c>
      <c r="C57" s="76" t="s">
        <v>3105</v>
      </c>
      <c r="D57" s="76" t="s">
        <v>3106</v>
      </c>
      <c r="E57" s="76"/>
      <c r="F57" s="76" t="s">
        <v>3086</v>
      </c>
      <c r="G57" s="76">
        <v>277</v>
      </c>
      <c r="H57" s="77">
        <v>11</v>
      </c>
      <c r="I57" s="33" t="str">
        <f t="shared" si="0"/>
        <v/>
      </c>
      <c r="J57" s="274">
        <f>IF(J58="-",_xlfn.NUMBERVALUE(I57)/1000*-1,_xlfn.NUMBERVALUE(I57)/1000)</f>
        <v>0</v>
      </c>
      <c r="K57" s="114"/>
      <c r="L57" s="114"/>
    </row>
    <row r="58" spans="1:12" s="36" customFormat="1" ht="23.25" customHeight="1">
      <c r="A58" s="26">
        <f t="shared" si="2"/>
        <v>57</v>
      </c>
      <c r="B58" s="158">
        <v>1</v>
      </c>
      <c r="C58" s="76" t="s">
        <v>3107</v>
      </c>
      <c r="D58" s="76" t="s">
        <v>3108</v>
      </c>
      <c r="E58" s="76" t="s">
        <v>208</v>
      </c>
      <c r="F58" s="76" t="s">
        <v>182</v>
      </c>
      <c r="G58" s="76">
        <v>288</v>
      </c>
      <c r="H58" s="77">
        <v>1</v>
      </c>
      <c r="I58" s="33" t="str">
        <f t="shared" si="0"/>
        <v/>
      </c>
      <c r="J58" s="33" t="str">
        <f t="shared" si="1"/>
        <v/>
      </c>
      <c r="K58" s="114"/>
      <c r="L58" s="114"/>
    </row>
    <row r="59" spans="1:12" s="36" customFormat="1" ht="12.75" customHeight="1">
      <c r="A59" s="26">
        <f t="shared" si="2"/>
        <v>58</v>
      </c>
      <c r="B59" s="158">
        <v>1</v>
      </c>
      <c r="C59" s="76" t="s">
        <v>3109</v>
      </c>
      <c r="D59" s="76" t="s">
        <v>3110</v>
      </c>
      <c r="E59" s="76"/>
      <c r="F59" s="76" t="s">
        <v>1855</v>
      </c>
      <c r="G59" s="76">
        <v>289</v>
      </c>
      <c r="H59" s="77">
        <v>17</v>
      </c>
      <c r="I59" s="33" t="str">
        <f t="shared" si="0"/>
        <v/>
      </c>
      <c r="J59" s="274">
        <f>IF(J60="-",_xlfn.NUMBERVALUE(I59)/10000000*-1,_xlfn.NUMBERVALUE(I59)/10000000)</f>
        <v>0</v>
      </c>
      <c r="K59" s="114"/>
      <c r="L59" s="114"/>
    </row>
    <row r="60" spans="1:12" s="36" customFormat="1" ht="23.25" customHeight="1">
      <c r="A60" s="26">
        <f t="shared" si="2"/>
        <v>59</v>
      </c>
      <c r="B60" s="158">
        <v>1</v>
      </c>
      <c r="C60" s="76" t="s">
        <v>3111</v>
      </c>
      <c r="D60" s="76" t="s">
        <v>3112</v>
      </c>
      <c r="E60" s="76" t="s">
        <v>208</v>
      </c>
      <c r="F60" s="76" t="s">
        <v>182</v>
      </c>
      <c r="G60" s="76">
        <v>306</v>
      </c>
      <c r="H60" s="77">
        <v>1</v>
      </c>
      <c r="I60" s="33" t="str">
        <f t="shared" si="0"/>
        <v/>
      </c>
      <c r="J60" s="33" t="str">
        <f t="shared" si="1"/>
        <v/>
      </c>
      <c r="K60" s="114"/>
      <c r="L60" s="114"/>
    </row>
    <row r="61" spans="1:12" s="36" customFormat="1" ht="12.75" customHeight="1">
      <c r="A61" s="26">
        <f t="shared" si="2"/>
        <v>60</v>
      </c>
      <c r="B61" s="158">
        <v>1</v>
      </c>
      <c r="C61" s="76" t="s">
        <v>3113</v>
      </c>
      <c r="D61" s="76" t="s">
        <v>3114</v>
      </c>
      <c r="E61" s="76"/>
      <c r="F61" s="76" t="s">
        <v>3046</v>
      </c>
      <c r="G61" s="76">
        <v>307</v>
      </c>
      <c r="H61" s="77">
        <v>9</v>
      </c>
      <c r="I61" s="33" t="str">
        <f t="shared" si="0"/>
        <v/>
      </c>
      <c r="J61" s="274">
        <f>IF(J62="-",_xlfn.NUMBERVALUE(I61)/1000*-1,_xlfn.NUMBERVALUE(I61)/1000)</f>
        <v>0</v>
      </c>
      <c r="K61" s="114"/>
      <c r="L61" s="114"/>
    </row>
    <row r="62" spans="1:12" s="36" customFormat="1" ht="23.25" customHeight="1">
      <c r="A62" s="26">
        <f t="shared" si="2"/>
        <v>61</v>
      </c>
      <c r="B62" s="158">
        <v>1</v>
      </c>
      <c r="C62" s="76" t="s">
        <v>3115</v>
      </c>
      <c r="D62" s="76" t="s">
        <v>3116</v>
      </c>
      <c r="E62" s="76" t="s">
        <v>208</v>
      </c>
      <c r="F62" s="76" t="s">
        <v>182</v>
      </c>
      <c r="G62" s="76">
        <v>316</v>
      </c>
      <c r="H62" s="77">
        <v>1</v>
      </c>
      <c r="I62" s="33" t="str">
        <f t="shared" si="0"/>
        <v/>
      </c>
      <c r="J62" s="33" t="str">
        <f t="shared" si="1"/>
        <v/>
      </c>
      <c r="K62" s="114"/>
      <c r="L62" s="114"/>
    </row>
    <row r="63" spans="1:12" s="36" customFormat="1" ht="12.75" customHeight="1">
      <c r="A63" s="26">
        <f t="shared" si="2"/>
        <v>62</v>
      </c>
      <c r="B63" s="158">
        <v>1</v>
      </c>
      <c r="C63" s="76" t="s">
        <v>3117</v>
      </c>
      <c r="D63" s="76" t="s">
        <v>3118</v>
      </c>
      <c r="E63" s="76"/>
      <c r="F63" s="76" t="s">
        <v>3079</v>
      </c>
      <c r="G63" s="76">
        <v>317</v>
      </c>
      <c r="H63" s="77">
        <v>4</v>
      </c>
      <c r="I63" s="33" t="str">
        <f t="shared" si="0"/>
        <v/>
      </c>
      <c r="J63" s="243">
        <f t="shared" ref="J63" si="4">_xlfn.NUMBERVALUE(I63)</f>
        <v>0</v>
      </c>
      <c r="K63" s="114"/>
      <c r="L63" s="114"/>
    </row>
    <row r="64" spans="1:12" s="36" customFormat="1" ht="12.75" customHeight="1">
      <c r="A64" s="26">
        <f t="shared" si="2"/>
        <v>63</v>
      </c>
      <c r="B64" s="158">
        <v>1</v>
      </c>
      <c r="C64" s="76" t="s">
        <v>3119</v>
      </c>
      <c r="D64" s="76" t="s">
        <v>3120</v>
      </c>
      <c r="E64" s="76"/>
      <c r="F64" s="76" t="s">
        <v>268</v>
      </c>
      <c r="G64" s="76">
        <v>321</v>
      </c>
      <c r="H64" s="77">
        <v>17</v>
      </c>
      <c r="I64" s="33" t="str">
        <f t="shared" si="0"/>
        <v/>
      </c>
      <c r="J64" s="274">
        <f>IF(J65="-",_xlfn.NUMBERVALUE(I64)/100000*-1,_xlfn.NUMBERVALUE(I64)/100000)</f>
        <v>0</v>
      </c>
      <c r="K64" s="114"/>
      <c r="L64" s="114"/>
    </row>
    <row r="65" spans="1:12" s="36" customFormat="1" ht="23.25" customHeight="1">
      <c r="A65" s="26">
        <f t="shared" si="2"/>
        <v>64</v>
      </c>
      <c r="B65" s="158">
        <v>1</v>
      </c>
      <c r="C65" s="76" t="s">
        <v>3121</v>
      </c>
      <c r="D65" s="76" t="s">
        <v>3122</v>
      </c>
      <c r="E65" s="76" t="s">
        <v>208</v>
      </c>
      <c r="F65" s="76" t="s">
        <v>182</v>
      </c>
      <c r="G65" s="76">
        <v>338</v>
      </c>
      <c r="H65" s="77">
        <v>1</v>
      </c>
      <c r="I65" s="33" t="str">
        <f t="shared" si="0"/>
        <v/>
      </c>
      <c r="J65" s="33" t="str">
        <f t="shared" si="1"/>
        <v/>
      </c>
      <c r="K65" s="114"/>
      <c r="L65" s="114"/>
    </row>
    <row r="66" spans="1:12" s="36" customFormat="1" ht="12.75" customHeight="1">
      <c r="A66" s="26">
        <f t="shared" si="2"/>
        <v>65</v>
      </c>
      <c r="B66" s="158">
        <v>1</v>
      </c>
      <c r="C66" s="76" t="s">
        <v>3123</v>
      </c>
      <c r="D66" s="76" t="s">
        <v>3124</v>
      </c>
      <c r="E66" s="76"/>
      <c r="F66" s="76" t="s">
        <v>204</v>
      </c>
      <c r="G66" s="76">
        <v>339</v>
      </c>
      <c r="H66" s="77">
        <v>17</v>
      </c>
      <c r="I66" s="33" t="str">
        <f t="shared" si="0"/>
        <v/>
      </c>
      <c r="J66" s="274">
        <f>IF(J67="-",_xlfn.NUMBERVALUE(I66)/100*-1,_xlfn.NUMBERVALUE(I66)/100)</f>
        <v>0</v>
      </c>
      <c r="K66" s="114"/>
      <c r="L66" s="114"/>
    </row>
    <row r="67" spans="1:12" s="36" customFormat="1" ht="23.25" customHeight="1">
      <c r="A67" s="26">
        <f t="shared" si="2"/>
        <v>66</v>
      </c>
      <c r="B67" s="158">
        <v>1</v>
      </c>
      <c r="C67" s="76" t="s">
        <v>3125</v>
      </c>
      <c r="D67" s="76" t="s">
        <v>3126</v>
      </c>
      <c r="E67" s="76" t="s">
        <v>208</v>
      </c>
      <c r="F67" s="76" t="s">
        <v>182</v>
      </c>
      <c r="G67" s="76">
        <v>356</v>
      </c>
      <c r="H67" s="77">
        <v>1</v>
      </c>
      <c r="I67" s="33" t="str">
        <f t="shared" ref="I67:I112" si="5">MID($I$1,G67,H67)</f>
        <v/>
      </c>
      <c r="J67" s="33" t="str">
        <f t="shared" ref="J67:J112" si="6">I67</f>
        <v/>
      </c>
      <c r="K67" s="114"/>
      <c r="L67" s="114"/>
    </row>
    <row r="68" spans="1:12" s="36" customFormat="1" ht="12.75" customHeight="1">
      <c r="A68" s="26">
        <f t="shared" ref="A68:A112" si="7">IF(B68=1,TRUNC(A67)+1,A67+0.1)</f>
        <v>67</v>
      </c>
      <c r="B68" s="158">
        <v>1</v>
      </c>
      <c r="C68" s="76" t="s">
        <v>3127</v>
      </c>
      <c r="D68" s="76" t="s">
        <v>3128</v>
      </c>
      <c r="E68" s="76"/>
      <c r="F68" s="76" t="s">
        <v>204</v>
      </c>
      <c r="G68" s="76">
        <v>357</v>
      </c>
      <c r="H68" s="77">
        <v>17</v>
      </c>
      <c r="I68" s="33" t="str">
        <f t="shared" si="5"/>
        <v/>
      </c>
      <c r="J68" s="274">
        <f>IF(J69="-",_xlfn.NUMBERVALUE(I68)/100*-1,_xlfn.NUMBERVALUE(I68)/100)</f>
        <v>0</v>
      </c>
      <c r="K68" s="114"/>
      <c r="L68" s="114"/>
    </row>
    <row r="69" spans="1:12" s="36" customFormat="1" ht="23.25" customHeight="1">
      <c r="A69" s="26">
        <f t="shared" si="7"/>
        <v>68</v>
      </c>
      <c r="B69" s="158">
        <v>1</v>
      </c>
      <c r="C69" s="76" t="s">
        <v>3129</v>
      </c>
      <c r="D69" s="76" t="s">
        <v>3130</v>
      </c>
      <c r="E69" s="76" t="s">
        <v>208</v>
      </c>
      <c r="F69" s="76" t="s">
        <v>182</v>
      </c>
      <c r="G69" s="76">
        <v>374</v>
      </c>
      <c r="H69" s="77">
        <v>1</v>
      </c>
      <c r="I69" s="33" t="str">
        <f t="shared" si="5"/>
        <v/>
      </c>
      <c r="J69" s="33" t="str">
        <f t="shared" si="6"/>
        <v/>
      </c>
      <c r="K69" s="114"/>
      <c r="L69" s="114"/>
    </row>
    <row r="70" spans="1:12" s="36" customFormat="1" ht="12.75" customHeight="1">
      <c r="A70" s="26">
        <f t="shared" si="7"/>
        <v>69</v>
      </c>
      <c r="B70" s="158">
        <v>1</v>
      </c>
      <c r="C70" s="76" t="s">
        <v>3131</v>
      </c>
      <c r="D70" s="76" t="s">
        <v>3132</v>
      </c>
      <c r="E70" s="76"/>
      <c r="F70" s="76" t="s">
        <v>204</v>
      </c>
      <c r="G70" s="76">
        <v>375</v>
      </c>
      <c r="H70" s="77">
        <v>17</v>
      </c>
      <c r="I70" s="33" t="str">
        <f t="shared" si="5"/>
        <v/>
      </c>
      <c r="J70" s="274">
        <f>IF(J71="-",_xlfn.NUMBERVALUE(I70)/100*-1,_xlfn.NUMBERVALUE(I70)/100)</f>
        <v>0</v>
      </c>
      <c r="K70" s="114"/>
      <c r="L70" s="114"/>
    </row>
    <row r="71" spans="1:12" s="36" customFormat="1" ht="23.25" customHeight="1">
      <c r="A71" s="26">
        <f t="shared" si="7"/>
        <v>70</v>
      </c>
      <c r="B71" s="158">
        <v>1</v>
      </c>
      <c r="C71" s="76" t="s">
        <v>3133</v>
      </c>
      <c r="D71" s="76" t="s">
        <v>3134</v>
      </c>
      <c r="E71" s="76" t="s">
        <v>208</v>
      </c>
      <c r="F71" s="76" t="s">
        <v>182</v>
      </c>
      <c r="G71" s="76">
        <v>392</v>
      </c>
      <c r="H71" s="77">
        <v>1</v>
      </c>
      <c r="I71" s="33" t="str">
        <f t="shared" si="5"/>
        <v/>
      </c>
      <c r="J71" s="33" t="str">
        <f t="shared" si="6"/>
        <v/>
      </c>
      <c r="K71" s="114"/>
      <c r="L71" s="114"/>
    </row>
    <row r="72" spans="1:12" s="36" customFormat="1" ht="12.75" customHeight="1">
      <c r="A72" s="26">
        <f t="shared" si="7"/>
        <v>71</v>
      </c>
      <c r="B72" s="158">
        <v>1</v>
      </c>
      <c r="C72" s="76" t="s">
        <v>3135</v>
      </c>
      <c r="D72" s="76" t="s">
        <v>3136</v>
      </c>
      <c r="E72" s="76"/>
      <c r="F72" s="76" t="s">
        <v>3086</v>
      </c>
      <c r="G72" s="76">
        <v>393</v>
      </c>
      <c r="H72" s="77">
        <v>11</v>
      </c>
      <c r="I72" s="33" t="str">
        <f t="shared" si="5"/>
        <v/>
      </c>
      <c r="J72" s="274">
        <f>IF(J73="-",_xlfn.NUMBERVALUE(I72)/1000*-1,_xlfn.NUMBERVALUE(I72)/1000)</f>
        <v>0</v>
      </c>
      <c r="K72" s="114"/>
      <c r="L72" s="114"/>
    </row>
    <row r="73" spans="1:12" s="36" customFormat="1" ht="23.25" customHeight="1">
      <c r="A73" s="26">
        <f t="shared" si="7"/>
        <v>72</v>
      </c>
      <c r="B73" s="158">
        <v>1</v>
      </c>
      <c r="C73" s="76" t="s">
        <v>3137</v>
      </c>
      <c r="D73" s="76" t="s">
        <v>3138</v>
      </c>
      <c r="E73" s="76" t="s">
        <v>208</v>
      </c>
      <c r="F73" s="76" t="s">
        <v>182</v>
      </c>
      <c r="G73" s="76">
        <v>404</v>
      </c>
      <c r="H73" s="77">
        <v>1</v>
      </c>
      <c r="I73" s="33" t="str">
        <f t="shared" si="5"/>
        <v/>
      </c>
      <c r="J73" s="33" t="str">
        <f t="shared" si="6"/>
        <v/>
      </c>
      <c r="K73" s="114"/>
      <c r="L73" s="114"/>
    </row>
    <row r="74" spans="1:12" s="36" customFormat="1" ht="12.75" customHeight="1">
      <c r="A74" s="26">
        <f t="shared" si="7"/>
        <v>73</v>
      </c>
      <c r="B74" s="158">
        <v>1</v>
      </c>
      <c r="C74" s="76" t="s">
        <v>3139</v>
      </c>
      <c r="D74" s="76" t="s">
        <v>3140</v>
      </c>
      <c r="E74" s="76"/>
      <c r="F74" s="76" t="s">
        <v>182</v>
      </c>
      <c r="G74" s="76">
        <v>405</v>
      </c>
      <c r="H74" s="77">
        <v>1</v>
      </c>
      <c r="I74" s="33" t="str">
        <f t="shared" si="5"/>
        <v/>
      </c>
      <c r="J74" s="33" t="str">
        <f t="shared" si="6"/>
        <v/>
      </c>
      <c r="K74" s="114"/>
      <c r="L74" s="114"/>
    </row>
    <row r="75" spans="1:12" s="36" customFormat="1" ht="12.75" customHeight="1">
      <c r="A75" s="26">
        <f t="shared" si="7"/>
        <v>74</v>
      </c>
      <c r="B75" s="158">
        <v>1</v>
      </c>
      <c r="C75" s="76" t="s">
        <v>3141</v>
      </c>
      <c r="D75" s="76" t="s">
        <v>3142</v>
      </c>
      <c r="E75" s="76"/>
      <c r="F75" s="76" t="s">
        <v>1855</v>
      </c>
      <c r="G75" s="76">
        <v>406</v>
      </c>
      <c r="H75" s="77">
        <v>17</v>
      </c>
      <c r="I75" s="33" t="str">
        <f t="shared" si="5"/>
        <v/>
      </c>
      <c r="J75" s="274">
        <f>IF(J76="-",_xlfn.NUMBERVALUE(I75)/10000000*-1,_xlfn.NUMBERVALUE(I75)/10000000)</f>
        <v>0</v>
      </c>
      <c r="K75" s="114"/>
      <c r="L75" s="114"/>
    </row>
    <row r="76" spans="1:12" s="36" customFormat="1" ht="23.25" customHeight="1">
      <c r="A76" s="26">
        <f t="shared" si="7"/>
        <v>75</v>
      </c>
      <c r="B76" s="158">
        <v>1</v>
      </c>
      <c r="C76" s="76" t="s">
        <v>3143</v>
      </c>
      <c r="D76" s="76" t="s">
        <v>3144</v>
      </c>
      <c r="E76" s="76" t="s">
        <v>208</v>
      </c>
      <c r="F76" s="76" t="s">
        <v>182</v>
      </c>
      <c r="G76" s="76">
        <v>423</v>
      </c>
      <c r="H76" s="77">
        <v>1</v>
      </c>
      <c r="I76" s="33" t="str">
        <f t="shared" si="5"/>
        <v/>
      </c>
      <c r="J76" s="33" t="str">
        <f t="shared" si="6"/>
        <v/>
      </c>
      <c r="K76" s="114"/>
      <c r="L76" s="114"/>
    </row>
    <row r="77" spans="1:12" s="36" customFormat="1" ht="12.75" hidden="1" customHeight="1">
      <c r="A77" s="40">
        <f t="shared" si="7"/>
        <v>76</v>
      </c>
      <c r="B77" s="163">
        <v>1</v>
      </c>
      <c r="C77" s="40" t="s">
        <v>3145</v>
      </c>
      <c r="D77" s="40" t="s">
        <v>3146</v>
      </c>
      <c r="E77" s="40"/>
      <c r="F77" s="40" t="s">
        <v>215</v>
      </c>
      <c r="G77" s="40">
        <v>424</v>
      </c>
      <c r="H77" s="165">
        <v>9</v>
      </c>
      <c r="I77" s="45" t="str">
        <f t="shared" si="5"/>
        <v/>
      </c>
      <c r="J77" s="290">
        <f>IF(J78="-",_xlfn.NUMBERVALUE(I77)/100000*-1,_xlfn.NUMBERVALUE(I77)/100000)</f>
        <v>0</v>
      </c>
      <c r="K77" s="113"/>
      <c r="L77" s="113" t="s">
        <v>10</v>
      </c>
    </row>
    <row r="78" spans="1:12" s="36" customFormat="1" ht="23.25" hidden="1" customHeight="1">
      <c r="A78" s="40">
        <f t="shared" si="7"/>
        <v>77</v>
      </c>
      <c r="B78" s="163">
        <v>1</v>
      </c>
      <c r="C78" s="40" t="s">
        <v>3147</v>
      </c>
      <c r="D78" s="40" t="s">
        <v>3148</v>
      </c>
      <c r="E78" s="40" t="s">
        <v>208</v>
      </c>
      <c r="F78" s="40" t="s">
        <v>182</v>
      </c>
      <c r="G78" s="40">
        <v>433</v>
      </c>
      <c r="H78" s="165">
        <v>1</v>
      </c>
      <c r="I78" s="45" t="str">
        <f t="shared" si="5"/>
        <v/>
      </c>
      <c r="J78" s="45" t="str">
        <f t="shared" si="6"/>
        <v/>
      </c>
      <c r="K78" s="113"/>
      <c r="L78" s="113" t="s">
        <v>10</v>
      </c>
    </row>
    <row r="79" spans="1:12" s="36" customFormat="1" ht="48.75" hidden="1" customHeight="1">
      <c r="A79" s="40">
        <f t="shared" si="7"/>
        <v>78</v>
      </c>
      <c r="B79" s="163">
        <v>1</v>
      </c>
      <c r="C79" s="40" t="s">
        <v>3149</v>
      </c>
      <c r="D79" s="40" t="s">
        <v>3150</v>
      </c>
      <c r="E79" s="40" t="s">
        <v>1022</v>
      </c>
      <c r="F79" s="40" t="s">
        <v>182</v>
      </c>
      <c r="G79" s="40">
        <v>434</v>
      </c>
      <c r="H79" s="165">
        <v>1</v>
      </c>
      <c r="I79" s="45" t="str">
        <f t="shared" si="5"/>
        <v/>
      </c>
      <c r="J79" s="45" t="str">
        <f t="shared" si="6"/>
        <v/>
      </c>
      <c r="K79" s="113"/>
      <c r="L79" s="113" t="s">
        <v>10</v>
      </c>
    </row>
    <row r="80" spans="1:12" s="36" customFormat="1" ht="12.75" hidden="1" customHeight="1">
      <c r="A80" s="40">
        <f t="shared" si="7"/>
        <v>79</v>
      </c>
      <c r="B80" s="163">
        <v>1</v>
      </c>
      <c r="C80" s="40" t="s">
        <v>3151</v>
      </c>
      <c r="D80" s="40" t="s">
        <v>3152</v>
      </c>
      <c r="E80" s="40"/>
      <c r="F80" s="40" t="s">
        <v>215</v>
      </c>
      <c r="G80" s="40">
        <v>435</v>
      </c>
      <c r="H80" s="165">
        <v>9</v>
      </c>
      <c r="I80" s="45" t="str">
        <f t="shared" si="5"/>
        <v/>
      </c>
      <c r="J80" s="290">
        <f>IF(J81="-",_xlfn.NUMBERVALUE(I80)/100000*-1,_xlfn.NUMBERVALUE(I80)/100000)</f>
        <v>0</v>
      </c>
      <c r="K80" s="113"/>
      <c r="L80" s="113" t="s">
        <v>10</v>
      </c>
    </row>
    <row r="81" spans="1:12" s="36" customFormat="1" ht="23.25" hidden="1" customHeight="1">
      <c r="A81" s="40">
        <f t="shared" si="7"/>
        <v>80</v>
      </c>
      <c r="B81" s="163">
        <v>1</v>
      </c>
      <c r="C81" s="40" t="s">
        <v>3153</v>
      </c>
      <c r="D81" s="40" t="s">
        <v>3154</v>
      </c>
      <c r="E81" s="40" t="s">
        <v>208</v>
      </c>
      <c r="F81" s="40" t="s">
        <v>182</v>
      </c>
      <c r="G81" s="40">
        <v>444</v>
      </c>
      <c r="H81" s="165">
        <v>1</v>
      </c>
      <c r="I81" s="45" t="str">
        <f t="shared" si="5"/>
        <v/>
      </c>
      <c r="J81" s="45" t="str">
        <f t="shared" si="6"/>
        <v/>
      </c>
      <c r="K81" s="113"/>
      <c r="L81" s="113" t="s">
        <v>10</v>
      </c>
    </row>
    <row r="82" spans="1:12" s="36" customFormat="1" ht="48.75" hidden="1" customHeight="1">
      <c r="A82" s="40">
        <f t="shared" si="7"/>
        <v>81</v>
      </c>
      <c r="B82" s="163">
        <v>1</v>
      </c>
      <c r="C82" s="40" t="s">
        <v>3155</v>
      </c>
      <c r="D82" s="40" t="s">
        <v>3156</v>
      </c>
      <c r="E82" s="40" t="s">
        <v>1022</v>
      </c>
      <c r="F82" s="40" t="s">
        <v>182</v>
      </c>
      <c r="G82" s="40">
        <v>445</v>
      </c>
      <c r="H82" s="165">
        <v>1</v>
      </c>
      <c r="I82" s="45" t="str">
        <f t="shared" si="5"/>
        <v/>
      </c>
      <c r="J82" s="45" t="str">
        <f t="shared" si="6"/>
        <v/>
      </c>
      <c r="K82" s="113"/>
      <c r="L82" s="113" t="s">
        <v>10</v>
      </c>
    </row>
    <row r="83" spans="1:12" s="36" customFormat="1" ht="12.75" hidden="1" customHeight="1">
      <c r="A83" s="40">
        <f t="shared" si="7"/>
        <v>82</v>
      </c>
      <c r="B83" s="163">
        <v>1</v>
      </c>
      <c r="C83" s="40" t="s">
        <v>3157</v>
      </c>
      <c r="D83" s="40" t="s">
        <v>3158</v>
      </c>
      <c r="E83" s="40"/>
      <c r="F83" s="40" t="s">
        <v>215</v>
      </c>
      <c r="G83" s="40">
        <v>446</v>
      </c>
      <c r="H83" s="165">
        <v>9</v>
      </c>
      <c r="I83" s="45" t="str">
        <f t="shared" si="5"/>
        <v/>
      </c>
      <c r="J83" s="290">
        <f>IF(J84="-",_xlfn.NUMBERVALUE(I83)/100000*-1,_xlfn.NUMBERVALUE(I83)/100000)</f>
        <v>0</v>
      </c>
      <c r="K83" s="113"/>
      <c r="L83" s="113" t="s">
        <v>10</v>
      </c>
    </row>
    <row r="84" spans="1:12" s="36" customFormat="1" ht="23.25" hidden="1" customHeight="1">
      <c r="A84" s="40">
        <f t="shared" si="7"/>
        <v>83</v>
      </c>
      <c r="B84" s="163">
        <v>1</v>
      </c>
      <c r="C84" s="40" t="s">
        <v>3159</v>
      </c>
      <c r="D84" s="40" t="s">
        <v>3160</v>
      </c>
      <c r="E84" s="40" t="s">
        <v>208</v>
      </c>
      <c r="F84" s="40" t="s">
        <v>182</v>
      </c>
      <c r="G84" s="40">
        <v>455</v>
      </c>
      <c r="H84" s="165">
        <v>1</v>
      </c>
      <c r="I84" s="45" t="str">
        <f t="shared" si="5"/>
        <v/>
      </c>
      <c r="J84" s="45" t="str">
        <f t="shared" si="6"/>
        <v/>
      </c>
      <c r="K84" s="113"/>
      <c r="L84" s="113" t="s">
        <v>10</v>
      </c>
    </row>
    <row r="85" spans="1:12" s="36" customFormat="1" ht="48.75" hidden="1" customHeight="1">
      <c r="A85" s="40">
        <f t="shared" si="7"/>
        <v>84</v>
      </c>
      <c r="B85" s="163">
        <v>1</v>
      </c>
      <c r="C85" s="40" t="s">
        <v>3161</v>
      </c>
      <c r="D85" s="40" t="s">
        <v>3162</v>
      </c>
      <c r="E85" s="40" t="s">
        <v>1022</v>
      </c>
      <c r="F85" s="40" t="s">
        <v>182</v>
      </c>
      <c r="G85" s="40">
        <v>456</v>
      </c>
      <c r="H85" s="165">
        <v>1</v>
      </c>
      <c r="I85" s="45" t="str">
        <f t="shared" si="5"/>
        <v/>
      </c>
      <c r="J85" s="45" t="str">
        <f t="shared" si="6"/>
        <v/>
      </c>
      <c r="K85" s="113"/>
      <c r="L85" s="113" t="s">
        <v>10</v>
      </c>
    </row>
    <row r="86" spans="1:12" s="36" customFormat="1" ht="12.75" customHeight="1">
      <c r="A86" s="26">
        <f t="shared" si="7"/>
        <v>85</v>
      </c>
      <c r="B86" s="158">
        <v>1</v>
      </c>
      <c r="C86" s="76" t="s">
        <v>3163</v>
      </c>
      <c r="D86" s="76" t="s">
        <v>2728</v>
      </c>
      <c r="E86" s="76" t="s">
        <v>2729</v>
      </c>
      <c r="F86" s="76" t="s">
        <v>156</v>
      </c>
      <c r="G86" s="76">
        <v>457</v>
      </c>
      <c r="H86" s="77">
        <v>2</v>
      </c>
      <c r="I86" s="33" t="str">
        <f t="shared" si="5"/>
        <v/>
      </c>
      <c r="J86" s="33" t="str">
        <f t="shared" si="6"/>
        <v/>
      </c>
      <c r="K86" s="114"/>
      <c r="L86" s="114"/>
    </row>
    <row r="87" spans="1:12" s="36" customFormat="1" ht="12.75" customHeight="1">
      <c r="A87" s="26">
        <f t="shared" si="7"/>
        <v>86</v>
      </c>
      <c r="B87" s="158">
        <v>1</v>
      </c>
      <c r="C87" s="76" t="s">
        <v>3164</v>
      </c>
      <c r="D87" s="76" t="s">
        <v>3165</v>
      </c>
      <c r="E87" s="76"/>
      <c r="F87" s="76" t="s">
        <v>254</v>
      </c>
      <c r="G87" s="76">
        <v>459</v>
      </c>
      <c r="H87" s="77">
        <v>6</v>
      </c>
      <c r="I87" s="33" t="str">
        <f t="shared" si="5"/>
        <v/>
      </c>
      <c r="J87" s="33" t="str">
        <f t="shared" si="6"/>
        <v/>
      </c>
      <c r="K87" s="114"/>
      <c r="L87" s="114"/>
    </row>
    <row r="88" spans="1:12" s="36" customFormat="1" ht="150.75" customHeight="1">
      <c r="A88" s="26">
        <f t="shared" si="7"/>
        <v>87</v>
      </c>
      <c r="B88" s="158">
        <v>1</v>
      </c>
      <c r="C88" s="76" t="s">
        <v>3166</v>
      </c>
      <c r="D88" s="76" t="s">
        <v>3167</v>
      </c>
      <c r="E88" s="76" t="s">
        <v>3168</v>
      </c>
      <c r="F88" s="76" t="s">
        <v>156</v>
      </c>
      <c r="G88" s="76">
        <v>465</v>
      </c>
      <c r="H88" s="77">
        <v>2</v>
      </c>
      <c r="I88" s="33" t="str">
        <f t="shared" si="5"/>
        <v/>
      </c>
      <c r="J88" s="33" t="str">
        <f t="shared" si="6"/>
        <v/>
      </c>
      <c r="K88" s="114"/>
      <c r="L88" s="114"/>
    </row>
    <row r="89" spans="1:12" s="36" customFormat="1" ht="48.75" customHeight="1">
      <c r="A89" s="26">
        <f t="shared" si="7"/>
        <v>88</v>
      </c>
      <c r="B89" s="158">
        <v>1</v>
      </c>
      <c r="C89" s="76" t="s">
        <v>3169</v>
      </c>
      <c r="D89" s="76" t="s">
        <v>3170</v>
      </c>
      <c r="E89" s="76" t="s">
        <v>3171</v>
      </c>
      <c r="F89" s="76" t="s">
        <v>182</v>
      </c>
      <c r="G89" s="76">
        <v>467</v>
      </c>
      <c r="H89" s="77">
        <v>1</v>
      </c>
      <c r="I89" s="33" t="str">
        <f t="shared" si="5"/>
        <v/>
      </c>
      <c r="J89" s="33" t="str">
        <f t="shared" si="6"/>
        <v/>
      </c>
      <c r="K89" s="114"/>
      <c r="L89" s="114"/>
    </row>
    <row r="90" spans="1:12" s="36" customFormat="1" ht="12.75" customHeight="1">
      <c r="A90" s="26">
        <f t="shared" si="7"/>
        <v>89</v>
      </c>
      <c r="B90" s="158">
        <v>1</v>
      </c>
      <c r="C90" s="76" t="s">
        <v>3172</v>
      </c>
      <c r="D90" s="76" t="s">
        <v>3173</v>
      </c>
      <c r="E90" s="76"/>
      <c r="F90" s="76" t="s">
        <v>204</v>
      </c>
      <c r="G90" s="76">
        <v>468</v>
      </c>
      <c r="H90" s="77">
        <v>17</v>
      </c>
      <c r="I90" s="33" t="str">
        <f t="shared" si="5"/>
        <v/>
      </c>
      <c r="J90" s="274">
        <f>IF(J91="-",_xlfn.NUMBERVALUE(I90)/100*-1,_xlfn.NUMBERVALUE(I90)/100)</f>
        <v>0</v>
      </c>
      <c r="K90" s="114" t="s">
        <v>3174</v>
      </c>
      <c r="L90" s="114"/>
    </row>
    <row r="91" spans="1:12" s="36" customFormat="1" ht="23.25" customHeight="1">
      <c r="A91" s="26">
        <f t="shared" si="7"/>
        <v>90</v>
      </c>
      <c r="B91" s="158">
        <v>1</v>
      </c>
      <c r="C91" s="76" t="s">
        <v>3175</v>
      </c>
      <c r="D91" s="76" t="s">
        <v>3176</v>
      </c>
      <c r="E91" s="76" t="s">
        <v>208</v>
      </c>
      <c r="F91" s="76" t="s">
        <v>182</v>
      </c>
      <c r="G91" s="76">
        <v>485</v>
      </c>
      <c r="H91" s="77">
        <v>1</v>
      </c>
      <c r="I91" s="33" t="str">
        <f t="shared" si="5"/>
        <v/>
      </c>
      <c r="J91" s="33" t="str">
        <f t="shared" si="6"/>
        <v/>
      </c>
      <c r="K91" s="114"/>
      <c r="L91" s="114"/>
    </row>
    <row r="92" spans="1:12" s="36" customFormat="1" ht="12.75" customHeight="1">
      <c r="A92" s="26">
        <f t="shared" si="7"/>
        <v>91</v>
      </c>
      <c r="B92" s="158">
        <v>1</v>
      </c>
      <c r="C92" s="76" t="s">
        <v>3177</v>
      </c>
      <c r="D92" s="76" t="s">
        <v>3178</v>
      </c>
      <c r="E92" s="76"/>
      <c r="F92" s="76" t="s">
        <v>1474</v>
      </c>
      <c r="G92" s="76">
        <v>486</v>
      </c>
      <c r="H92" s="77">
        <v>8</v>
      </c>
      <c r="I92" s="33" t="str">
        <f t="shared" si="5"/>
        <v/>
      </c>
      <c r="J92" s="33" t="str">
        <f t="shared" si="6"/>
        <v/>
      </c>
      <c r="K92" s="114"/>
      <c r="L92" s="114"/>
    </row>
    <row r="93" spans="1:12" s="36" customFormat="1" ht="12.75" customHeight="1">
      <c r="A93" s="26">
        <f t="shared" si="7"/>
        <v>92</v>
      </c>
      <c r="B93" s="158">
        <v>1</v>
      </c>
      <c r="C93" s="76" t="s">
        <v>3179</v>
      </c>
      <c r="D93" s="76" t="s">
        <v>3180</v>
      </c>
      <c r="E93" s="76"/>
      <c r="F93" s="76" t="s">
        <v>1474</v>
      </c>
      <c r="G93" s="76">
        <v>494</v>
      </c>
      <c r="H93" s="77">
        <v>8</v>
      </c>
      <c r="I93" s="33" t="str">
        <f t="shared" si="5"/>
        <v/>
      </c>
      <c r="J93" s="33" t="str">
        <f t="shared" si="6"/>
        <v/>
      </c>
      <c r="K93" s="114"/>
      <c r="L93" s="114"/>
    </row>
    <row r="94" spans="1:12" s="36" customFormat="1" ht="22.5">
      <c r="A94" s="26">
        <f t="shared" si="7"/>
        <v>93</v>
      </c>
      <c r="B94" s="158">
        <v>1</v>
      </c>
      <c r="C94" s="76" t="s">
        <v>3181</v>
      </c>
      <c r="D94" s="76" t="s">
        <v>3182</v>
      </c>
      <c r="E94" s="76"/>
      <c r="F94" s="76" t="s">
        <v>2262</v>
      </c>
      <c r="G94" s="76">
        <v>502</v>
      </c>
      <c r="H94" s="77">
        <v>5</v>
      </c>
      <c r="I94" s="33" t="str">
        <f t="shared" si="5"/>
        <v/>
      </c>
      <c r="J94" s="274">
        <f>IF(J95="-",_xlfn.NUMBERVALUE(I94)/10*-1,_xlfn.NUMBERVALUE(I94)/10)</f>
        <v>0</v>
      </c>
      <c r="K94" s="114" t="s">
        <v>5104</v>
      </c>
      <c r="L94" s="114"/>
    </row>
    <row r="95" spans="1:12" s="36" customFormat="1" ht="23.25" customHeight="1">
      <c r="A95" s="26">
        <f t="shared" si="7"/>
        <v>94</v>
      </c>
      <c r="B95" s="158">
        <v>1</v>
      </c>
      <c r="C95" s="76" t="s">
        <v>3183</v>
      </c>
      <c r="D95" s="76" t="s">
        <v>3184</v>
      </c>
      <c r="E95" s="76" t="s">
        <v>208</v>
      </c>
      <c r="F95" s="76" t="s">
        <v>182</v>
      </c>
      <c r="G95" s="76">
        <v>507</v>
      </c>
      <c r="H95" s="77">
        <v>1</v>
      </c>
      <c r="I95" s="33" t="str">
        <f t="shared" si="5"/>
        <v/>
      </c>
      <c r="J95" s="33" t="str">
        <f t="shared" si="6"/>
        <v/>
      </c>
      <c r="K95" s="114"/>
      <c r="L95" s="114"/>
    </row>
    <row r="96" spans="1:12" s="36" customFormat="1" ht="22.5">
      <c r="A96" s="26">
        <f t="shared" si="7"/>
        <v>95</v>
      </c>
      <c r="B96" s="158">
        <v>1</v>
      </c>
      <c r="C96" s="76" t="s">
        <v>3185</v>
      </c>
      <c r="D96" s="76" t="s">
        <v>3186</v>
      </c>
      <c r="E96" s="76"/>
      <c r="F96" s="76" t="s">
        <v>2262</v>
      </c>
      <c r="G96" s="76">
        <v>508</v>
      </c>
      <c r="H96" s="77">
        <v>5</v>
      </c>
      <c r="I96" s="33" t="str">
        <f t="shared" si="5"/>
        <v/>
      </c>
      <c r="J96" s="274">
        <f>IF(J97="-",_xlfn.NUMBERVALUE(I96)/10*-1,_xlfn.NUMBERVALUE(I96)/10)</f>
        <v>0</v>
      </c>
      <c r="K96" s="114" t="s">
        <v>5105</v>
      </c>
      <c r="L96" s="114"/>
    </row>
    <row r="97" spans="1:12" s="36" customFormat="1" ht="23.25" customHeight="1">
      <c r="A97" s="26">
        <f t="shared" si="7"/>
        <v>96</v>
      </c>
      <c r="B97" s="158">
        <v>1</v>
      </c>
      <c r="C97" s="76" t="s">
        <v>3187</v>
      </c>
      <c r="D97" s="76" t="s">
        <v>3188</v>
      </c>
      <c r="E97" s="76" t="s">
        <v>208</v>
      </c>
      <c r="F97" s="76" t="s">
        <v>182</v>
      </c>
      <c r="G97" s="76">
        <v>513</v>
      </c>
      <c r="H97" s="77">
        <v>1</v>
      </c>
      <c r="I97" s="33" t="str">
        <f t="shared" si="5"/>
        <v/>
      </c>
      <c r="J97" s="33" t="str">
        <f t="shared" si="6"/>
        <v/>
      </c>
      <c r="K97" s="114"/>
      <c r="L97" s="114"/>
    </row>
    <row r="98" spans="1:12" s="36" customFormat="1" ht="12.75" customHeight="1">
      <c r="A98" s="26">
        <f t="shared" si="7"/>
        <v>97</v>
      </c>
      <c r="B98" s="158">
        <v>1</v>
      </c>
      <c r="C98" s="76" t="s">
        <v>3189</v>
      </c>
      <c r="D98" s="76" t="s">
        <v>3190</v>
      </c>
      <c r="E98" s="76"/>
      <c r="F98" s="76" t="s">
        <v>204</v>
      </c>
      <c r="G98" s="76">
        <v>514</v>
      </c>
      <c r="H98" s="77">
        <v>17</v>
      </c>
      <c r="I98" s="33" t="str">
        <f t="shared" si="5"/>
        <v/>
      </c>
      <c r="J98" s="274">
        <f>IF(J99="-",_xlfn.NUMBERVALUE(I98)/100*-1,_xlfn.NUMBERVALUE(I98)/100)</f>
        <v>0</v>
      </c>
      <c r="K98" s="114" t="s">
        <v>5106</v>
      </c>
      <c r="L98" s="114"/>
    </row>
    <row r="99" spans="1:12" s="36" customFormat="1" ht="23.25" customHeight="1">
      <c r="A99" s="26">
        <f t="shared" si="7"/>
        <v>98</v>
      </c>
      <c r="B99" s="158">
        <v>1</v>
      </c>
      <c r="C99" s="76" t="s">
        <v>3191</v>
      </c>
      <c r="D99" s="76" t="s">
        <v>3192</v>
      </c>
      <c r="E99" s="76" t="s">
        <v>208</v>
      </c>
      <c r="F99" s="76" t="s">
        <v>182</v>
      </c>
      <c r="G99" s="76">
        <v>531</v>
      </c>
      <c r="H99" s="77">
        <v>1</v>
      </c>
      <c r="I99" s="33" t="str">
        <f t="shared" si="5"/>
        <v/>
      </c>
      <c r="J99" s="33" t="str">
        <f t="shared" si="6"/>
        <v/>
      </c>
      <c r="K99" s="34"/>
      <c r="L99" s="34"/>
    </row>
    <row r="100" spans="1:12" s="36" customFormat="1" ht="22.5">
      <c r="A100" s="26">
        <f t="shared" si="7"/>
        <v>99</v>
      </c>
      <c r="B100" s="158">
        <v>1</v>
      </c>
      <c r="C100" s="76" t="s">
        <v>3193</v>
      </c>
      <c r="D100" s="76" t="s">
        <v>3194</v>
      </c>
      <c r="E100" s="76"/>
      <c r="F100" s="76" t="s">
        <v>204</v>
      </c>
      <c r="G100" s="76">
        <v>532</v>
      </c>
      <c r="H100" s="77">
        <v>17</v>
      </c>
      <c r="I100" s="33" t="str">
        <f t="shared" si="5"/>
        <v/>
      </c>
      <c r="J100" s="274">
        <f>IF(J101="-",_xlfn.NUMBERVALUE(I100)/100*-1,_xlfn.NUMBERVALUE(I100)/100)</f>
        <v>0</v>
      </c>
      <c r="K100" s="114" t="s">
        <v>5107</v>
      </c>
      <c r="L100" s="114"/>
    </row>
    <row r="101" spans="1:12" s="36" customFormat="1" ht="23.25" customHeight="1">
      <c r="A101" s="26">
        <f t="shared" si="7"/>
        <v>100</v>
      </c>
      <c r="B101" s="158">
        <v>1</v>
      </c>
      <c r="C101" s="76" t="s">
        <v>3195</v>
      </c>
      <c r="D101" s="76" t="s">
        <v>3196</v>
      </c>
      <c r="E101" s="76" t="s">
        <v>208</v>
      </c>
      <c r="F101" s="76" t="s">
        <v>182</v>
      </c>
      <c r="G101" s="76">
        <v>549</v>
      </c>
      <c r="H101" s="77">
        <v>1</v>
      </c>
      <c r="I101" s="33" t="str">
        <f t="shared" si="5"/>
        <v/>
      </c>
      <c r="J101" s="33" t="str">
        <f t="shared" si="6"/>
        <v/>
      </c>
      <c r="K101" s="114"/>
      <c r="L101" s="114"/>
    </row>
    <row r="102" spans="1:12" s="36" customFormat="1" ht="33.75">
      <c r="A102" s="26">
        <f t="shared" si="7"/>
        <v>101</v>
      </c>
      <c r="B102" s="158">
        <v>1</v>
      </c>
      <c r="C102" s="76" t="s">
        <v>3197</v>
      </c>
      <c r="D102" s="76" t="s">
        <v>3198</v>
      </c>
      <c r="E102" s="76"/>
      <c r="F102" s="76" t="s">
        <v>204</v>
      </c>
      <c r="G102" s="76">
        <v>550</v>
      </c>
      <c r="H102" s="77">
        <v>17</v>
      </c>
      <c r="I102" s="33" t="str">
        <f t="shared" si="5"/>
        <v/>
      </c>
      <c r="J102" s="274">
        <f>IF(J103="-",_xlfn.NUMBERVALUE(I102)/100*-1,_xlfn.NUMBERVALUE(I102)/100)</f>
        <v>0</v>
      </c>
      <c r="K102" s="114" t="s">
        <v>5108</v>
      </c>
      <c r="L102" s="114"/>
    </row>
    <row r="103" spans="1:12" s="36" customFormat="1" ht="23.25" customHeight="1">
      <c r="A103" s="26">
        <f t="shared" si="7"/>
        <v>102</v>
      </c>
      <c r="B103" s="158">
        <v>1</v>
      </c>
      <c r="C103" s="76" t="s">
        <v>3199</v>
      </c>
      <c r="D103" s="76" t="s">
        <v>3200</v>
      </c>
      <c r="E103" s="76" t="s">
        <v>208</v>
      </c>
      <c r="F103" s="76" t="s">
        <v>182</v>
      </c>
      <c r="G103" s="76">
        <v>567</v>
      </c>
      <c r="H103" s="77">
        <v>1</v>
      </c>
      <c r="I103" s="33" t="str">
        <f t="shared" si="5"/>
        <v/>
      </c>
      <c r="J103" s="33" t="str">
        <f t="shared" si="6"/>
        <v/>
      </c>
      <c r="K103" s="114"/>
      <c r="L103" s="114"/>
    </row>
    <row r="104" spans="1:12" s="36" customFormat="1" ht="22.5">
      <c r="A104" s="26">
        <f t="shared" si="7"/>
        <v>103</v>
      </c>
      <c r="B104" s="158">
        <v>1</v>
      </c>
      <c r="C104" s="76" t="s">
        <v>3201</v>
      </c>
      <c r="D104" s="76" t="s">
        <v>3202</v>
      </c>
      <c r="E104" s="76"/>
      <c r="F104" s="76" t="s">
        <v>204</v>
      </c>
      <c r="G104" s="76">
        <v>568</v>
      </c>
      <c r="H104" s="77">
        <v>17</v>
      </c>
      <c r="I104" s="33" t="str">
        <f t="shared" si="5"/>
        <v/>
      </c>
      <c r="J104" s="274">
        <f>IF(J105="-",_xlfn.NUMBERVALUE(I104)/100*-1,_xlfn.NUMBERVALUE(I104)/100)</f>
        <v>0</v>
      </c>
      <c r="K104" s="114" t="s">
        <v>5109</v>
      </c>
      <c r="L104" s="114"/>
    </row>
    <row r="105" spans="1:12" s="36" customFormat="1" ht="23.25" customHeight="1">
      <c r="A105" s="26">
        <f t="shared" si="7"/>
        <v>104</v>
      </c>
      <c r="B105" s="158">
        <v>1</v>
      </c>
      <c r="C105" s="76" t="s">
        <v>3203</v>
      </c>
      <c r="D105" s="76" t="s">
        <v>3204</v>
      </c>
      <c r="E105" s="76" t="s">
        <v>208</v>
      </c>
      <c r="F105" s="76" t="s">
        <v>182</v>
      </c>
      <c r="G105" s="76">
        <v>585</v>
      </c>
      <c r="H105" s="77">
        <v>1</v>
      </c>
      <c r="I105" s="33" t="str">
        <f t="shared" si="5"/>
        <v/>
      </c>
      <c r="J105" s="33" t="str">
        <f t="shared" si="6"/>
        <v/>
      </c>
      <c r="K105" s="114"/>
      <c r="L105" s="114"/>
    </row>
    <row r="106" spans="1:12" s="36" customFormat="1" ht="22.5">
      <c r="A106" s="26">
        <f t="shared" si="7"/>
        <v>105</v>
      </c>
      <c r="B106" s="158">
        <v>1</v>
      </c>
      <c r="C106" s="76" t="s">
        <v>3205</v>
      </c>
      <c r="D106" s="76" t="s">
        <v>3206</v>
      </c>
      <c r="E106" s="76"/>
      <c r="F106" s="76" t="s">
        <v>204</v>
      </c>
      <c r="G106" s="76">
        <v>586</v>
      </c>
      <c r="H106" s="77">
        <v>17</v>
      </c>
      <c r="I106" s="33" t="str">
        <f t="shared" si="5"/>
        <v/>
      </c>
      <c r="J106" s="274">
        <f>IF(J107="-",_xlfn.NUMBERVALUE(I106)/100*-1,_xlfn.NUMBERVALUE(I106)/100)</f>
        <v>0</v>
      </c>
      <c r="K106" s="114" t="s">
        <v>5110</v>
      </c>
      <c r="L106" s="114"/>
    </row>
    <row r="107" spans="1:12" s="36" customFormat="1" ht="23.25" customHeight="1">
      <c r="A107" s="26">
        <f t="shared" si="7"/>
        <v>106</v>
      </c>
      <c r="B107" s="158">
        <v>1</v>
      </c>
      <c r="C107" s="76" t="s">
        <v>3207</v>
      </c>
      <c r="D107" s="76" t="s">
        <v>3208</v>
      </c>
      <c r="E107" s="76" t="s">
        <v>208</v>
      </c>
      <c r="F107" s="76" t="s">
        <v>182</v>
      </c>
      <c r="G107" s="76">
        <v>603</v>
      </c>
      <c r="H107" s="77">
        <v>1</v>
      </c>
      <c r="I107" s="33" t="str">
        <f t="shared" si="5"/>
        <v/>
      </c>
      <c r="J107" s="33" t="str">
        <f t="shared" si="6"/>
        <v/>
      </c>
      <c r="K107" s="114"/>
      <c r="L107" s="114"/>
    </row>
    <row r="108" spans="1:12" s="36" customFormat="1" ht="33.75">
      <c r="A108" s="26">
        <f t="shared" si="7"/>
        <v>107</v>
      </c>
      <c r="B108" s="158">
        <v>1</v>
      </c>
      <c r="C108" s="76" t="s">
        <v>3209</v>
      </c>
      <c r="D108" s="76" t="s">
        <v>3210</v>
      </c>
      <c r="E108" s="76"/>
      <c r="F108" s="76" t="s">
        <v>1474</v>
      </c>
      <c r="G108" s="76">
        <v>604</v>
      </c>
      <c r="H108" s="77">
        <v>8</v>
      </c>
      <c r="I108" s="33" t="str">
        <f t="shared" si="5"/>
        <v/>
      </c>
      <c r="J108" s="33" t="str">
        <f t="shared" si="6"/>
        <v/>
      </c>
      <c r="K108" s="124" t="s">
        <v>5183</v>
      </c>
      <c r="L108" s="114"/>
    </row>
    <row r="109" spans="1:12" s="36" customFormat="1" ht="33.75">
      <c r="A109" s="26">
        <f t="shared" si="7"/>
        <v>108</v>
      </c>
      <c r="B109" s="158">
        <v>1</v>
      </c>
      <c r="C109" s="76" t="s">
        <v>3211</v>
      </c>
      <c r="D109" s="76" t="s">
        <v>3212</v>
      </c>
      <c r="E109" s="76"/>
      <c r="F109" s="76" t="s">
        <v>1474</v>
      </c>
      <c r="G109" s="76">
        <v>612</v>
      </c>
      <c r="H109" s="77">
        <v>8</v>
      </c>
      <c r="I109" s="33" t="str">
        <f t="shared" si="5"/>
        <v/>
      </c>
      <c r="J109" s="33" t="str">
        <f t="shared" si="6"/>
        <v/>
      </c>
      <c r="K109" s="124" t="s">
        <v>5184</v>
      </c>
      <c r="L109" s="114"/>
    </row>
    <row r="110" spans="1:12" s="36" customFormat="1" ht="12.75" customHeight="1">
      <c r="A110" s="26">
        <f t="shared" si="7"/>
        <v>109</v>
      </c>
      <c r="B110" s="158">
        <v>1</v>
      </c>
      <c r="C110" s="76" t="s">
        <v>3213</v>
      </c>
      <c r="D110" s="76" t="s">
        <v>3214</v>
      </c>
      <c r="E110" s="76"/>
      <c r="F110" s="76" t="s">
        <v>1474</v>
      </c>
      <c r="G110" s="76">
        <v>620</v>
      </c>
      <c r="H110" s="77">
        <v>8</v>
      </c>
      <c r="I110" s="33" t="str">
        <f t="shared" si="5"/>
        <v/>
      </c>
      <c r="J110" s="33" t="str">
        <f t="shared" si="6"/>
        <v/>
      </c>
      <c r="K110" s="114"/>
      <c r="L110" s="114"/>
    </row>
    <row r="111" spans="1:12" s="36" customFormat="1" ht="56.25">
      <c r="A111" s="26">
        <f t="shared" si="7"/>
        <v>110</v>
      </c>
      <c r="B111" s="158">
        <v>1</v>
      </c>
      <c r="C111" s="76" t="s">
        <v>3215</v>
      </c>
      <c r="D111" s="76" t="s">
        <v>3216</v>
      </c>
      <c r="E111" s="76"/>
      <c r="F111" s="76" t="s">
        <v>1474</v>
      </c>
      <c r="G111" s="76">
        <v>628</v>
      </c>
      <c r="H111" s="77">
        <v>8</v>
      </c>
      <c r="I111" s="33" t="str">
        <f t="shared" si="5"/>
        <v/>
      </c>
      <c r="J111" s="33" t="str">
        <f t="shared" si="6"/>
        <v/>
      </c>
      <c r="K111" s="124" t="s">
        <v>5187</v>
      </c>
      <c r="L111" s="114"/>
    </row>
    <row r="112" spans="1:12" s="36" customFormat="1" ht="12.75" customHeight="1">
      <c r="A112" s="26">
        <f t="shared" si="7"/>
        <v>111</v>
      </c>
      <c r="B112" s="158">
        <v>1</v>
      </c>
      <c r="C112" s="76" t="s">
        <v>3217</v>
      </c>
      <c r="D112" s="76" t="s">
        <v>749</v>
      </c>
      <c r="E112" s="76"/>
      <c r="F112" s="76" t="s">
        <v>182</v>
      </c>
      <c r="G112" s="76">
        <v>640</v>
      </c>
      <c r="H112" s="77">
        <v>1</v>
      </c>
      <c r="I112" s="33" t="str">
        <f t="shared" si="5"/>
        <v/>
      </c>
      <c r="J112" s="33" t="str">
        <f t="shared" si="6"/>
        <v/>
      </c>
      <c r="K112" s="114"/>
      <c r="L112" s="114"/>
    </row>
    <row r="113" spans="1:21" s="73" customFormat="1" ht="12.75" customHeight="1">
      <c r="A113" s="219"/>
      <c r="B113" s="220"/>
      <c r="C113" s="221" t="s">
        <v>5727</v>
      </c>
      <c r="D113" s="222"/>
      <c r="E113" s="222"/>
      <c r="F113" s="222"/>
      <c r="G113" s="222"/>
      <c r="H113" s="223"/>
      <c r="I113" s="317"/>
      <c r="J113" s="317"/>
      <c r="K113" s="224"/>
      <c r="L113" s="224"/>
      <c r="M113" s="107"/>
      <c r="N113" s="108"/>
      <c r="O113" s="108"/>
      <c r="P113" s="108"/>
      <c r="Q113" s="108"/>
      <c r="R113" s="108"/>
      <c r="S113" s="108"/>
      <c r="T113" s="108"/>
      <c r="U113" s="108"/>
    </row>
    <row r="114" spans="1:21" s="36" customFormat="1" ht="22.5" outlineLevel="1">
      <c r="A114" s="26">
        <f>IF(B114=1,TRUNC(A112)+1,A112+0.1)</f>
        <v>112</v>
      </c>
      <c r="B114" s="27">
        <v>1</v>
      </c>
      <c r="C114" s="26" t="s">
        <v>5728</v>
      </c>
      <c r="D114" s="26" t="s">
        <v>1995</v>
      </c>
      <c r="E114" s="26"/>
      <c r="F114" s="35" t="s">
        <v>307</v>
      </c>
      <c r="G114" s="31">
        <f>G112+H112</f>
        <v>641</v>
      </c>
      <c r="H114" s="32">
        <v>12</v>
      </c>
      <c r="I114" s="316" t="str">
        <f t="shared" ref="I114:I116" si="8">MID($I$1,G114,H114)</f>
        <v/>
      </c>
      <c r="J114" s="315">
        <f>_xlfn.NUMBERVALUE(I114)</f>
        <v>0</v>
      </c>
      <c r="K114" s="114" t="s">
        <v>5684</v>
      </c>
      <c r="L114" s="114"/>
    </row>
    <row r="115" spans="1:21" s="36" customFormat="1" outlineLevel="1">
      <c r="A115" s="26">
        <f t="shared" ref="A115:A116" si="9">IF(B115=1,TRUNC(A114)+1,A114+0.1)</f>
        <v>113</v>
      </c>
      <c r="B115" s="27">
        <v>1</v>
      </c>
      <c r="C115" s="26" t="s">
        <v>5729</v>
      </c>
      <c r="D115" s="26" t="s">
        <v>1884</v>
      </c>
      <c r="E115" s="26"/>
      <c r="F115" s="35" t="s">
        <v>342</v>
      </c>
      <c r="G115" s="31">
        <f>G114+H114</f>
        <v>653</v>
      </c>
      <c r="H115" s="32">
        <v>8</v>
      </c>
      <c r="I115" s="142" t="str">
        <f t="shared" si="8"/>
        <v/>
      </c>
      <c r="J115" s="318" t="str">
        <f>IF(AND(I115&lt;&gt;"",I115&lt;&gt;"00000000"),DATE(LEFT(I115,4),MID(I115,5,2),RIGHT(I115,2)),"")</f>
        <v/>
      </c>
      <c r="K115" s="114" t="s">
        <v>1885</v>
      </c>
      <c r="L115" s="114"/>
    </row>
    <row r="116" spans="1:21" s="36" customFormat="1" ht="13.5" outlineLevel="1" thickBot="1">
      <c r="A116" s="26">
        <f t="shared" si="9"/>
        <v>114</v>
      </c>
      <c r="B116" s="27">
        <v>1</v>
      </c>
      <c r="C116" s="26" t="s">
        <v>5730</v>
      </c>
      <c r="D116" s="26" t="s">
        <v>1888</v>
      </c>
      <c r="E116" s="26"/>
      <c r="F116" s="35" t="s">
        <v>282</v>
      </c>
      <c r="G116" s="31">
        <f>G115+H115</f>
        <v>661</v>
      </c>
      <c r="H116" s="32">
        <v>3</v>
      </c>
      <c r="I116" s="144" t="str">
        <f t="shared" si="8"/>
        <v/>
      </c>
      <c r="J116" s="144" t="str">
        <f t="shared" ref="J116" si="10">I116</f>
        <v/>
      </c>
      <c r="K116" s="114" t="s">
        <v>1889</v>
      </c>
      <c r="L116" s="114"/>
    </row>
    <row r="117" spans="1:21" ht="13.5" thickTop="1"/>
  </sheetData>
  <autoFilter ref="A1:L116" xr:uid="{00000000-0009-0000-0000-000012000000}">
    <filterColumn colId="11">
      <filters blank="1"/>
    </filterColumn>
  </autoFilter>
  <conditionalFormatting sqref="A110:K110 A108:J109 A112:K112 A111:J111 A2:K107 A117:K204">
    <cfRule type="expression" dxfId="334" priority="15">
      <formula>$K2&lt;&gt;""</formula>
    </cfRule>
  </conditionalFormatting>
  <conditionalFormatting sqref="L2:L112 L117:L204">
    <cfRule type="expression" dxfId="333" priority="14">
      <formula>$K2&lt;&gt;""</formula>
    </cfRule>
  </conditionalFormatting>
  <conditionalFormatting sqref="K108">
    <cfRule type="expression" dxfId="332" priority="13">
      <formula>$K108&lt;&gt;""</formula>
    </cfRule>
  </conditionalFormatting>
  <conditionalFormatting sqref="K109">
    <cfRule type="expression" dxfId="331" priority="12">
      <formula>$K109&lt;&gt;""</formula>
    </cfRule>
  </conditionalFormatting>
  <conditionalFormatting sqref="K111">
    <cfRule type="expression" dxfId="330" priority="11">
      <formula>$K111&lt;&gt;""</formula>
    </cfRule>
  </conditionalFormatting>
  <conditionalFormatting sqref="A113:L113">
    <cfRule type="expression" dxfId="329" priority="9">
      <formula>$K113&lt;&gt;""</formula>
    </cfRule>
    <cfRule type="expression" dxfId="328" priority="10">
      <formula>"j2-j64&lt;&gt;"""""</formula>
    </cfRule>
  </conditionalFormatting>
  <conditionalFormatting sqref="B114:K114">
    <cfRule type="expression" dxfId="327" priority="8">
      <formula>$K114&lt;&gt;""</formula>
    </cfRule>
  </conditionalFormatting>
  <conditionalFormatting sqref="L114">
    <cfRule type="expression" dxfId="326" priority="7">
      <formula>$K114&lt;&gt;""</formula>
    </cfRule>
  </conditionalFormatting>
  <conditionalFormatting sqref="A115:K115">
    <cfRule type="expression" dxfId="325" priority="6">
      <formula>$K115&lt;&gt;""</formula>
    </cfRule>
  </conditionalFormatting>
  <conditionalFormatting sqref="L115">
    <cfRule type="expression" dxfId="324" priority="5">
      <formula>$K115&lt;&gt;""</formula>
    </cfRule>
  </conditionalFormatting>
  <conditionalFormatting sqref="A116:K116">
    <cfRule type="expression" dxfId="323" priority="4">
      <formula>$K116&lt;&gt;""</formula>
    </cfRule>
  </conditionalFormatting>
  <conditionalFormatting sqref="L116">
    <cfRule type="expression" dxfId="322" priority="3">
      <formula>$K116&lt;&gt;""</formula>
    </cfRule>
  </conditionalFormatting>
  <conditionalFormatting sqref="A114">
    <cfRule type="expression" dxfId="321" priority="1">
      <formula>$K114&lt;&gt;""</formula>
    </cfRule>
    <cfRule type="expression" dxfId="320" priority="2">
      <formula>"j2-j64&lt;&gt;"""""</formula>
    </cfRule>
  </conditionalFormatting>
  <hyperlinks>
    <hyperlink ref="K108" r:id="rId1" display="Code_Description\Class GICS level 1.xlsx" xr:uid="{00000000-0004-0000-1200-000000000000}"/>
    <hyperlink ref="K109" r:id="rId2" display="Code_Description\Class GICS level 2.xlsx" xr:uid="{00000000-0004-0000-1200-000001000000}"/>
    <hyperlink ref="K111" r:id="rId3" display="Code_Description\Class GICS level 3.xlsx" xr:uid="{00000000-0004-0000-1200-000002000000}"/>
  </hyperlinks>
  <pageMargins left="0.75" right="0.75" top="1" bottom="1" header="0.5" footer="0.5"/>
  <pageSetup paperSize="9" orientation="portrait" verticalDpi="0" r:id="rId4"/>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sheetPr>
  <dimension ref="A1:B5"/>
  <sheetViews>
    <sheetView workbookViewId="0">
      <pane ySplit="1" topLeftCell="A2" activePane="bottomLeft" state="frozen"/>
      <selection activeCell="A3" sqref="A3"/>
      <selection pane="bottomLeft" activeCell="A3" sqref="A3"/>
    </sheetView>
  </sheetViews>
  <sheetFormatPr defaultRowHeight="12.75"/>
  <cols>
    <col min="1" max="1" width="12.3984375" style="5" customWidth="1"/>
    <col min="2" max="2" width="87.59765625" style="5" customWidth="1"/>
    <col min="3" max="16384" width="8.796875" style="2"/>
  </cols>
  <sheetData>
    <row r="1" spans="1:2">
      <c r="A1" s="1" t="s">
        <v>0</v>
      </c>
      <c r="B1" s="1" t="s">
        <v>11</v>
      </c>
    </row>
    <row r="2" spans="1:2" ht="51">
      <c r="A2" s="4" t="s">
        <v>12</v>
      </c>
      <c r="B2" s="5" t="s">
        <v>13</v>
      </c>
    </row>
    <row r="3" spans="1:2" ht="25.5">
      <c r="A3" s="5" t="s">
        <v>14</v>
      </c>
      <c r="B3" s="5" t="s">
        <v>15</v>
      </c>
    </row>
    <row r="4" spans="1:2" ht="25.5">
      <c r="A4" s="4" t="s">
        <v>16</v>
      </c>
      <c r="B4" s="4" t="s">
        <v>17</v>
      </c>
    </row>
    <row r="5" spans="1:2" ht="38.25">
      <c r="A5" s="4" t="s">
        <v>18</v>
      </c>
      <c r="B5" s="4" t="s">
        <v>19</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filterMode="1">
    <tabColor rgb="FFC00000"/>
    <outlinePr summaryBelow="0"/>
  </sheetPr>
  <dimension ref="A1:W83"/>
  <sheetViews>
    <sheetView workbookViewId="0">
      <pane xSplit="10" ySplit="1" topLeftCell="K2" activePane="bottomRight" state="frozen"/>
      <selection pane="topRight" activeCell="K1" sqref="K1"/>
      <selection pane="bottomLeft" activeCell="A2" sqref="A2"/>
      <selection pane="bottomRight" activeCell="K2" sqref="K2"/>
    </sheetView>
  </sheetViews>
  <sheetFormatPr defaultRowHeight="12.75" outlineLevelRow="1"/>
  <cols>
    <col min="1" max="1" width="4.3984375" style="88" bestFit="1" customWidth="1"/>
    <col min="2" max="2" width="2.19921875" style="89" customWidth="1"/>
    <col min="3" max="3" width="17" style="88" bestFit="1" customWidth="1"/>
    <col min="4" max="4" width="39"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2" width="20.8984375" style="88" customWidth="1"/>
    <col min="13" max="16384" width="8.796875" style="2"/>
  </cols>
  <sheetData>
    <row r="1" spans="1:12" ht="60.75" customHeight="1" thickTop="1">
      <c r="A1" s="15" t="s">
        <v>134</v>
      </c>
      <c r="B1" s="16" t="s">
        <v>135</v>
      </c>
      <c r="C1" s="15" t="s">
        <v>136</v>
      </c>
      <c r="D1" s="15" t="s">
        <v>137</v>
      </c>
      <c r="E1" s="15" t="s">
        <v>953</v>
      </c>
      <c r="F1" s="15" t="s">
        <v>139</v>
      </c>
      <c r="G1" s="20" t="s">
        <v>140</v>
      </c>
      <c r="H1" s="22" t="s">
        <v>141</v>
      </c>
      <c r="I1" s="23"/>
      <c r="J1" s="255" t="s">
        <v>5658</v>
      </c>
      <c r="K1" s="94" t="s">
        <v>1870</v>
      </c>
      <c r="L1" s="94" t="s">
        <v>147</v>
      </c>
    </row>
    <row r="2" spans="1:12" ht="45">
      <c r="A2" s="26">
        <v>1</v>
      </c>
      <c r="B2" s="158">
        <v>1</v>
      </c>
      <c r="C2" s="75" t="s">
        <v>3218</v>
      </c>
      <c r="D2" s="75" t="s">
        <v>1872</v>
      </c>
      <c r="E2" s="75"/>
      <c r="F2" s="76" t="s">
        <v>153</v>
      </c>
      <c r="G2" s="31">
        <v>1</v>
      </c>
      <c r="H2" s="32">
        <v>6</v>
      </c>
      <c r="I2" s="33" t="str">
        <f>MID($I$1,G2,H2)</f>
        <v/>
      </c>
      <c r="J2" s="243">
        <f>_xlfn.NUMBERVALUE(I2)</f>
        <v>0</v>
      </c>
      <c r="K2" s="114" t="s">
        <v>2406</v>
      </c>
      <c r="L2" s="114"/>
    </row>
    <row r="3" spans="1:12" ht="45">
      <c r="A3" s="26">
        <f>IF(B3=1,TRUNC(A2)+1,A2+0.1)</f>
        <v>2</v>
      </c>
      <c r="B3" s="158">
        <v>1</v>
      </c>
      <c r="C3" s="75" t="s">
        <v>3219</v>
      </c>
      <c r="D3" s="75" t="s">
        <v>1875</v>
      </c>
      <c r="E3" s="75" t="s">
        <v>1876</v>
      </c>
      <c r="F3" s="76" t="s">
        <v>182</v>
      </c>
      <c r="G3" s="31">
        <v>7</v>
      </c>
      <c r="H3" s="32">
        <v>1</v>
      </c>
      <c r="I3" s="33" t="str">
        <f t="shared" ref="I3:I73" si="0">MID($I$1,G3,H3)</f>
        <v/>
      </c>
      <c r="J3" s="33" t="str">
        <f t="shared" ref="J3:J66" si="1">I3</f>
        <v/>
      </c>
      <c r="K3" s="114"/>
      <c r="L3" s="114"/>
    </row>
    <row r="4" spans="1:12" ht="39" customHeight="1">
      <c r="A4" s="26">
        <f t="shared" ref="A4:A67" si="2">IF(B4=1,TRUNC(A3)+1,A3+0.1)</f>
        <v>3</v>
      </c>
      <c r="B4" s="158">
        <v>1</v>
      </c>
      <c r="C4" s="75" t="s">
        <v>3220</v>
      </c>
      <c r="D4" s="75" t="s">
        <v>1878</v>
      </c>
      <c r="E4" s="75" t="s">
        <v>1879</v>
      </c>
      <c r="F4" s="76" t="s">
        <v>161</v>
      </c>
      <c r="G4" s="31">
        <v>8</v>
      </c>
      <c r="H4" s="32">
        <v>4</v>
      </c>
      <c r="I4" s="33" t="str">
        <f t="shared" si="0"/>
        <v/>
      </c>
      <c r="J4" s="33" t="str">
        <f t="shared" si="1"/>
        <v/>
      </c>
      <c r="K4" s="114" t="s">
        <v>1880</v>
      </c>
      <c r="L4" s="114"/>
    </row>
    <row r="5" spans="1:12" ht="45.75" customHeight="1">
      <c r="A5" s="26">
        <f t="shared" si="2"/>
        <v>4</v>
      </c>
      <c r="B5" s="158">
        <v>1</v>
      </c>
      <c r="C5" s="75" t="s">
        <v>3221</v>
      </c>
      <c r="D5" s="75" t="s">
        <v>1882</v>
      </c>
      <c r="E5" s="75"/>
      <c r="F5" s="76" t="s">
        <v>282</v>
      </c>
      <c r="G5" s="31">
        <v>12</v>
      </c>
      <c r="H5" s="32">
        <v>3</v>
      </c>
      <c r="I5" s="33" t="str">
        <f t="shared" si="0"/>
        <v/>
      </c>
      <c r="J5" s="33" t="str">
        <f t="shared" si="1"/>
        <v/>
      </c>
      <c r="K5" s="114" t="s">
        <v>2620</v>
      </c>
      <c r="L5" s="114"/>
    </row>
    <row r="6" spans="1:12" ht="12.6" customHeight="1">
      <c r="A6" s="26">
        <f t="shared" si="2"/>
        <v>5</v>
      </c>
      <c r="B6" s="158">
        <v>1</v>
      </c>
      <c r="C6" s="75" t="s">
        <v>3222</v>
      </c>
      <c r="D6" s="75" t="s">
        <v>3223</v>
      </c>
      <c r="E6" s="75"/>
      <c r="F6" s="76" t="s">
        <v>1406</v>
      </c>
      <c r="G6" s="31">
        <v>15</v>
      </c>
      <c r="H6" s="32">
        <v>17</v>
      </c>
      <c r="I6" s="33" t="str">
        <f t="shared" si="0"/>
        <v/>
      </c>
      <c r="J6" s="33" t="str">
        <f t="shared" si="1"/>
        <v/>
      </c>
      <c r="K6" s="114"/>
      <c r="L6" s="114"/>
    </row>
    <row r="7" spans="1:12" ht="12.6" customHeight="1">
      <c r="A7" s="26">
        <f t="shared" si="2"/>
        <v>6</v>
      </c>
      <c r="B7" s="158">
        <v>1</v>
      </c>
      <c r="C7" s="75" t="s">
        <v>3224</v>
      </c>
      <c r="D7" s="75" t="s">
        <v>3225</v>
      </c>
      <c r="E7" s="75"/>
      <c r="F7" s="76" t="s">
        <v>1406</v>
      </c>
      <c r="G7" s="31">
        <v>32</v>
      </c>
      <c r="H7" s="32">
        <v>17</v>
      </c>
      <c r="I7" s="33" t="str">
        <f t="shared" si="0"/>
        <v/>
      </c>
      <c r="J7" s="33" t="str">
        <f t="shared" si="1"/>
        <v/>
      </c>
      <c r="K7" s="114"/>
      <c r="L7" s="114"/>
    </row>
    <row r="8" spans="1:12" ht="12.6" customHeight="1">
      <c r="A8" s="26">
        <f t="shared" si="2"/>
        <v>7</v>
      </c>
      <c r="B8" s="158">
        <v>1</v>
      </c>
      <c r="C8" s="75" t="s">
        <v>3226</v>
      </c>
      <c r="D8" s="75" t="s">
        <v>3227</v>
      </c>
      <c r="E8" s="75"/>
      <c r="F8" s="76" t="s">
        <v>1406</v>
      </c>
      <c r="G8" s="31">
        <v>49</v>
      </c>
      <c r="H8" s="32">
        <v>17</v>
      </c>
      <c r="I8" s="33" t="str">
        <f t="shared" si="0"/>
        <v/>
      </c>
      <c r="J8" s="33" t="str">
        <f t="shared" si="1"/>
        <v/>
      </c>
      <c r="K8" s="114"/>
      <c r="L8" s="114"/>
    </row>
    <row r="9" spans="1:12" ht="12.6" customHeight="1">
      <c r="A9" s="26">
        <f t="shared" si="2"/>
        <v>8</v>
      </c>
      <c r="B9" s="158">
        <v>1</v>
      </c>
      <c r="C9" s="75" t="s">
        <v>3228</v>
      </c>
      <c r="D9" s="75" t="s">
        <v>3229</v>
      </c>
      <c r="E9" s="75"/>
      <c r="F9" s="76" t="s">
        <v>1406</v>
      </c>
      <c r="G9" s="31">
        <v>66</v>
      </c>
      <c r="H9" s="32">
        <v>17</v>
      </c>
      <c r="I9" s="33" t="str">
        <f t="shared" si="0"/>
        <v/>
      </c>
      <c r="J9" s="33" t="str">
        <f t="shared" si="1"/>
        <v/>
      </c>
      <c r="K9" s="114"/>
      <c r="L9" s="114"/>
    </row>
    <row r="10" spans="1:12" ht="12.6" customHeight="1">
      <c r="A10" s="26">
        <f t="shared" si="2"/>
        <v>9</v>
      </c>
      <c r="B10" s="158">
        <v>1</v>
      </c>
      <c r="C10" s="75" t="s">
        <v>3230</v>
      </c>
      <c r="D10" s="75" t="s">
        <v>3231</v>
      </c>
      <c r="E10" s="75"/>
      <c r="F10" s="76" t="s">
        <v>1406</v>
      </c>
      <c r="G10" s="31">
        <v>83</v>
      </c>
      <c r="H10" s="32">
        <v>17</v>
      </c>
      <c r="I10" s="33" t="str">
        <f t="shared" si="0"/>
        <v/>
      </c>
      <c r="J10" s="33" t="str">
        <f t="shared" si="1"/>
        <v/>
      </c>
      <c r="K10" s="114"/>
      <c r="L10" s="114"/>
    </row>
    <row r="11" spans="1:12" ht="12.6" customHeight="1">
      <c r="A11" s="26">
        <f t="shared" si="2"/>
        <v>10</v>
      </c>
      <c r="B11" s="158">
        <v>1</v>
      </c>
      <c r="C11" s="75" t="s">
        <v>3232</v>
      </c>
      <c r="D11" s="75" t="s">
        <v>3233</v>
      </c>
      <c r="E11" s="75"/>
      <c r="F11" s="76" t="s">
        <v>1406</v>
      </c>
      <c r="G11" s="31">
        <v>100</v>
      </c>
      <c r="H11" s="32">
        <v>17</v>
      </c>
      <c r="I11" s="33" t="str">
        <f t="shared" si="0"/>
        <v/>
      </c>
      <c r="J11" s="33" t="str">
        <f t="shared" si="1"/>
        <v/>
      </c>
      <c r="K11" s="114"/>
      <c r="L11" s="114"/>
    </row>
    <row r="12" spans="1:12" ht="12.6" customHeight="1">
      <c r="A12" s="26">
        <f t="shared" si="2"/>
        <v>11</v>
      </c>
      <c r="B12" s="158">
        <v>1</v>
      </c>
      <c r="C12" s="75" t="s">
        <v>3234</v>
      </c>
      <c r="D12" s="75" t="s">
        <v>3235</v>
      </c>
      <c r="E12" s="75"/>
      <c r="F12" s="76" t="s">
        <v>1406</v>
      </c>
      <c r="G12" s="31">
        <v>117</v>
      </c>
      <c r="H12" s="32">
        <v>17</v>
      </c>
      <c r="I12" s="33" t="str">
        <f t="shared" si="0"/>
        <v/>
      </c>
      <c r="J12" s="33" t="str">
        <f t="shared" si="1"/>
        <v/>
      </c>
      <c r="K12" s="114"/>
      <c r="L12" s="114"/>
    </row>
    <row r="13" spans="1:12" ht="12.6" customHeight="1">
      <c r="A13" s="26">
        <f t="shared" si="2"/>
        <v>12</v>
      </c>
      <c r="B13" s="158">
        <v>1</v>
      </c>
      <c r="C13" s="75" t="s">
        <v>3236</v>
      </c>
      <c r="D13" s="75" t="s">
        <v>3237</v>
      </c>
      <c r="E13" s="75"/>
      <c r="F13" s="76" t="s">
        <v>1406</v>
      </c>
      <c r="G13" s="31">
        <v>134</v>
      </c>
      <c r="H13" s="32">
        <v>17</v>
      </c>
      <c r="I13" s="33" t="str">
        <f t="shared" si="0"/>
        <v/>
      </c>
      <c r="J13" s="33" t="str">
        <f t="shared" si="1"/>
        <v/>
      </c>
      <c r="K13" s="114"/>
      <c r="L13" s="114"/>
    </row>
    <row r="14" spans="1:12" ht="12.6" customHeight="1">
      <c r="A14" s="26">
        <f t="shared" si="2"/>
        <v>13</v>
      </c>
      <c r="B14" s="158">
        <v>1</v>
      </c>
      <c r="C14" s="75" t="s">
        <v>3238</v>
      </c>
      <c r="D14" s="75" t="s">
        <v>3239</v>
      </c>
      <c r="E14" s="75"/>
      <c r="F14" s="76" t="s">
        <v>204</v>
      </c>
      <c r="G14" s="31">
        <v>151</v>
      </c>
      <c r="H14" s="32">
        <v>17</v>
      </c>
      <c r="I14" s="33" t="str">
        <f t="shared" si="0"/>
        <v/>
      </c>
      <c r="J14" s="274">
        <f>IF(J15="-",_xlfn.NUMBERVALUE(I14)/100*-1,_xlfn.NUMBERVALUE(I14)/100)</f>
        <v>0</v>
      </c>
      <c r="K14" s="114"/>
      <c r="L14" s="114"/>
    </row>
    <row r="15" spans="1:12" ht="23.25" customHeight="1">
      <c r="A15" s="26">
        <f t="shared" si="2"/>
        <v>14</v>
      </c>
      <c r="B15" s="158">
        <v>1</v>
      </c>
      <c r="C15" s="75" t="s">
        <v>3240</v>
      </c>
      <c r="D15" s="75" t="s">
        <v>3241</v>
      </c>
      <c r="E15" s="75" t="s">
        <v>208</v>
      </c>
      <c r="F15" s="76" t="s">
        <v>182</v>
      </c>
      <c r="G15" s="31">
        <v>168</v>
      </c>
      <c r="H15" s="32">
        <v>1</v>
      </c>
      <c r="I15" s="33" t="str">
        <f t="shared" si="0"/>
        <v/>
      </c>
      <c r="J15" s="33" t="str">
        <f t="shared" si="1"/>
        <v/>
      </c>
      <c r="K15" s="114"/>
      <c r="L15" s="114"/>
    </row>
    <row r="16" spans="1:12" ht="12.6" customHeight="1">
      <c r="A16" s="26">
        <f t="shared" si="2"/>
        <v>15</v>
      </c>
      <c r="B16" s="158">
        <v>1</v>
      </c>
      <c r="C16" s="75" t="s">
        <v>3242</v>
      </c>
      <c r="D16" s="75" t="s">
        <v>3243</v>
      </c>
      <c r="E16" s="75"/>
      <c r="F16" s="76" t="s">
        <v>204</v>
      </c>
      <c r="G16" s="31">
        <v>169</v>
      </c>
      <c r="H16" s="32">
        <v>17</v>
      </c>
      <c r="I16" s="33" t="str">
        <f t="shared" si="0"/>
        <v/>
      </c>
      <c r="J16" s="274">
        <f>IF(J17="-",_xlfn.NUMBERVALUE(I16)/100*-1,_xlfn.NUMBERVALUE(I16)/100)</f>
        <v>0</v>
      </c>
      <c r="K16" s="114"/>
      <c r="L16" s="114"/>
    </row>
    <row r="17" spans="1:12" ht="23.25" customHeight="1">
      <c r="A17" s="26">
        <f t="shared" si="2"/>
        <v>16</v>
      </c>
      <c r="B17" s="158">
        <v>1</v>
      </c>
      <c r="C17" s="75" t="s">
        <v>3244</v>
      </c>
      <c r="D17" s="75" t="s">
        <v>3245</v>
      </c>
      <c r="E17" s="75" t="s">
        <v>208</v>
      </c>
      <c r="F17" s="76" t="s">
        <v>182</v>
      </c>
      <c r="G17" s="31">
        <v>186</v>
      </c>
      <c r="H17" s="32">
        <v>1</v>
      </c>
      <c r="I17" s="33" t="str">
        <f t="shared" si="0"/>
        <v/>
      </c>
      <c r="J17" s="33" t="str">
        <f t="shared" si="1"/>
        <v/>
      </c>
      <c r="K17" s="114"/>
      <c r="L17" s="114"/>
    </row>
    <row r="18" spans="1:12" ht="12.6" customHeight="1">
      <c r="A18" s="26">
        <f t="shared" si="2"/>
        <v>17</v>
      </c>
      <c r="B18" s="158">
        <v>1</v>
      </c>
      <c r="C18" s="75" t="s">
        <v>3246</v>
      </c>
      <c r="D18" s="75" t="s">
        <v>3247</v>
      </c>
      <c r="E18" s="75"/>
      <c r="F18" s="76" t="s">
        <v>204</v>
      </c>
      <c r="G18" s="31">
        <v>187</v>
      </c>
      <c r="H18" s="32">
        <v>17</v>
      </c>
      <c r="I18" s="33" t="str">
        <f t="shared" si="0"/>
        <v/>
      </c>
      <c r="J18" s="274">
        <f>IF(J19="-",_xlfn.NUMBERVALUE(I18)/100*-1,_xlfn.NUMBERVALUE(I18)/100)</f>
        <v>0</v>
      </c>
      <c r="K18" s="114"/>
      <c r="L18" s="114"/>
    </row>
    <row r="19" spans="1:12" ht="23.25" customHeight="1">
      <c r="A19" s="26">
        <f t="shared" si="2"/>
        <v>18</v>
      </c>
      <c r="B19" s="158">
        <v>1</v>
      </c>
      <c r="C19" s="75" t="s">
        <v>3248</v>
      </c>
      <c r="D19" s="75" t="s">
        <v>3249</v>
      </c>
      <c r="E19" s="75" t="s">
        <v>208</v>
      </c>
      <c r="F19" s="76" t="s">
        <v>182</v>
      </c>
      <c r="G19" s="31">
        <v>204</v>
      </c>
      <c r="H19" s="32">
        <v>1</v>
      </c>
      <c r="I19" s="33" t="str">
        <f t="shared" si="0"/>
        <v/>
      </c>
      <c r="J19" s="33" t="str">
        <f t="shared" si="1"/>
        <v/>
      </c>
      <c r="K19" s="114"/>
      <c r="L19" s="114"/>
    </row>
    <row r="20" spans="1:12" ht="12.6" customHeight="1">
      <c r="A20" s="26">
        <f t="shared" si="2"/>
        <v>19</v>
      </c>
      <c r="B20" s="158">
        <v>1</v>
      </c>
      <c r="C20" s="75" t="s">
        <v>3250</v>
      </c>
      <c r="D20" s="75" t="s">
        <v>3251</v>
      </c>
      <c r="E20" s="75"/>
      <c r="F20" s="76" t="s">
        <v>3086</v>
      </c>
      <c r="G20" s="31">
        <v>205</v>
      </c>
      <c r="H20" s="32">
        <v>11</v>
      </c>
      <c r="I20" s="33" t="str">
        <f t="shared" si="0"/>
        <v/>
      </c>
      <c r="J20" s="274">
        <f>IF(J21="-",_xlfn.NUMBERVALUE(I20)/1000*-1,_xlfn.NUMBERVALUE(I20)/1000)</f>
        <v>0</v>
      </c>
      <c r="K20" s="114"/>
      <c r="L20" s="114"/>
    </row>
    <row r="21" spans="1:12" ht="23.25" customHeight="1">
      <c r="A21" s="26">
        <f t="shared" si="2"/>
        <v>20</v>
      </c>
      <c r="B21" s="158">
        <v>1</v>
      </c>
      <c r="C21" s="75" t="s">
        <v>3252</v>
      </c>
      <c r="D21" s="75" t="s">
        <v>3253</v>
      </c>
      <c r="E21" s="75" t="s">
        <v>208</v>
      </c>
      <c r="F21" s="76" t="s">
        <v>182</v>
      </c>
      <c r="G21" s="31">
        <v>216</v>
      </c>
      <c r="H21" s="32">
        <v>1</v>
      </c>
      <c r="I21" s="33" t="str">
        <f t="shared" si="0"/>
        <v/>
      </c>
      <c r="J21" s="33" t="str">
        <f t="shared" si="1"/>
        <v/>
      </c>
      <c r="K21" s="114"/>
      <c r="L21" s="114"/>
    </row>
    <row r="22" spans="1:12" ht="12.6" customHeight="1">
      <c r="A22" s="26">
        <f t="shared" si="2"/>
        <v>21</v>
      </c>
      <c r="B22" s="158">
        <v>1</v>
      </c>
      <c r="C22" s="75" t="s">
        <v>3254</v>
      </c>
      <c r="D22" s="75" t="s">
        <v>3255</v>
      </c>
      <c r="E22" s="75"/>
      <c r="F22" s="76" t="s">
        <v>3086</v>
      </c>
      <c r="G22" s="31">
        <v>217</v>
      </c>
      <c r="H22" s="32">
        <v>11</v>
      </c>
      <c r="I22" s="33" t="str">
        <f t="shared" si="0"/>
        <v/>
      </c>
      <c r="J22" s="274">
        <f>IF(J23="-",_xlfn.NUMBERVALUE(I22)/1000*-1,_xlfn.NUMBERVALUE(I22)/1000)</f>
        <v>0</v>
      </c>
      <c r="K22" s="114"/>
      <c r="L22" s="114"/>
    </row>
    <row r="23" spans="1:12" ht="23.25" customHeight="1">
      <c r="A23" s="26">
        <f t="shared" si="2"/>
        <v>22</v>
      </c>
      <c r="B23" s="158">
        <v>1</v>
      </c>
      <c r="C23" s="75" t="s">
        <v>3256</v>
      </c>
      <c r="D23" s="75" t="s">
        <v>3257</v>
      </c>
      <c r="E23" s="75" t="s">
        <v>208</v>
      </c>
      <c r="F23" s="76" t="s">
        <v>182</v>
      </c>
      <c r="G23" s="31">
        <v>228</v>
      </c>
      <c r="H23" s="32">
        <v>1</v>
      </c>
      <c r="I23" s="33" t="str">
        <f t="shared" si="0"/>
        <v/>
      </c>
      <c r="J23" s="33" t="str">
        <f t="shared" si="1"/>
        <v/>
      </c>
      <c r="K23" s="114"/>
      <c r="L23" s="114"/>
    </row>
    <row r="24" spans="1:12" ht="12.6" customHeight="1">
      <c r="A24" s="26">
        <f t="shared" si="2"/>
        <v>23</v>
      </c>
      <c r="B24" s="158">
        <v>1</v>
      </c>
      <c r="C24" s="75" t="s">
        <v>3258</v>
      </c>
      <c r="D24" s="75" t="s">
        <v>3259</v>
      </c>
      <c r="E24" s="75"/>
      <c r="F24" s="76" t="s">
        <v>3086</v>
      </c>
      <c r="G24" s="31">
        <v>229</v>
      </c>
      <c r="H24" s="32">
        <v>11</v>
      </c>
      <c r="I24" s="33" t="str">
        <f t="shared" si="0"/>
        <v/>
      </c>
      <c r="J24" s="274">
        <f>IF(J25="-",_xlfn.NUMBERVALUE(I24)/1000*-1,_xlfn.NUMBERVALUE(I24)/1000)</f>
        <v>0</v>
      </c>
      <c r="K24" s="34"/>
      <c r="L24" s="34"/>
    </row>
    <row r="25" spans="1:12" ht="23.25" customHeight="1">
      <c r="A25" s="26">
        <f t="shared" si="2"/>
        <v>24</v>
      </c>
      <c r="B25" s="158">
        <v>1</v>
      </c>
      <c r="C25" s="75" t="s">
        <v>3260</v>
      </c>
      <c r="D25" s="75" t="s">
        <v>3261</v>
      </c>
      <c r="E25" s="75" t="s">
        <v>208</v>
      </c>
      <c r="F25" s="76" t="s">
        <v>182</v>
      </c>
      <c r="G25" s="31">
        <v>240</v>
      </c>
      <c r="H25" s="32">
        <v>1</v>
      </c>
      <c r="I25" s="33" t="str">
        <f t="shared" si="0"/>
        <v/>
      </c>
      <c r="J25" s="33" t="str">
        <f t="shared" si="1"/>
        <v/>
      </c>
      <c r="K25" s="114"/>
      <c r="L25" s="114"/>
    </row>
    <row r="26" spans="1:12" ht="12.6" customHeight="1">
      <c r="A26" s="26">
        <f t="shared" si="2"/>
        <v>25</v>
      </c>
      <c r="B26" s="158">
        <v>1</v>
      </c>
      <c r="C26" s="75" t="s">
        <v>3262</v>
      </c>
      <c r="D26" s="75" t="s">
        <v>3263</v>
      </c>
      <c r="E26" s="75" t="s">
        <v>3264</v>
      </c>
      <c r="F26" s="76" t="s">
        <v>1855</v>
      </c>
      <c r="G26" s="31">
        <v>241</v>
      </c>
      <c r="H26" s="32">
        <v>17</v>
      </c>
      <c r="I26" s="33" t="str">
        <f t="shared" si="0"/>
        <v/>
      </c>
      <c r="J26" s="274">
        <f>IF(J27="-",_xlfn.NUMBERVALUE(I26)/10000000*-1,_xlfn.NUMBERVALUE(I26)/10000000)</f>
        <v>0</v>
      </c>
      <c r="K26" s="114"/>
      <c r="L26" s="114"/>
    </row>
    <row r="27" spans="1:12" ht="23.25" customHeight="1">
      <c r="A27" s="26">
        <f t="shared" si="2"/>
        <v>26</v>
      </c>
      <c r="B27" s="158">
        <v>1</v>
      </c>
      <c r="C27" s="75" t="s">
        <v>3265</v>
      </c>
      <c r="D27" s="75" t="s">
        <v>3266</v>
      </c>
      <c r="E27" s="75" t="s">
        <v>208</v>
      </c>
      <c r="F27" s="76" t="s">
        <v>182</v>
      </c>
      <c r="G27" s="31">
        <v>258</v>
      </c>
      <c r="H27" s="32">
        <v>1</v>
      </c>
      <c r="I27" s="33" t="str">
        <f t="shared" si="0"/>
        <v/>
      </c>
      <c r="J27" s="33" t="str">
        <f t="shared" si="1"/>
        <v/>
      </c>
      <c r="K27" s="114"/>
      <c r="L27" s="114"/>
    </row>
    <row r="28" spans="1:12" ht="12.6" customHeight="1">
      <c r="A28" s="26">
        <f t="shared" si="2"/>
        <v>27</v>
      </c>
      <c r="B28" s="158">
        <v>1</v>
      </c>
      <c r="C28" s="75" t="s">
        <v>3267</v>
      </c>
      <c r="D28" s="75" t="s">
        <v>3268</v>
      </c>
      <c r="E28" s="75"/>
      <c r="F28" s="76" t="s">
        <v>3086</v>
      </c>
      <c r="G28" s="31">
        <v>259</v>
      </c>
      <c r="H28" s="32">
        <v>11</v>
      </c>
      <c r="I28" s="33" t="str">
        <f t="shared" si="0"/>
        <v/>
      </c>
      <c r="J28" s="274">
        <f>IF(J29="-",_xlfn.NUMBERVALUE(I28)/1000*-1,_xlfn.NUMBERVALUE(I28)/1000)</f>
        <v>0</v>
      </c>
      <c r="K28" s="114"/>
      <c r="L28" s="114"/>
    </row>
    <row r="29" spans="1:12" ht="23.25" customHeight="1">
      <c r="A29" s="26">
        <f t="shared" si="2"/>
        <v>28</v>
      </c>
      <c r="B29" s="158">
        <v>1</v>
      </c>
      <c r="C29" s="75" t="s">
        <v>3269</v>
      </c>
      <c r="D29" s="75" t="s">
        <v>3270</v>
      </c>
      <c r="E29" s="75" t="s">
        <v>208</v>
      </c>
      <c r="F29" s="76" t="s">
        <v>182</v>
      </c>
      <c r="G29" s="31">
        <v>270</v>
      </c>
      <c r="H29" s="32">
        <v>1</v>
      </c>
      <c r="I29" s="33" t="str">
        <f t="shared" si="0"/>
        <v/>
      </c>
      <c r="J29" s="33" t="str">
        <f t="shared" si="1"/>
        <v/>
      </c>
      <c r="K29" s="114"/>
      <c r="L29" s="114"/>
    </row>
    <row r="30" spans="1:12" ht="157.5" hidden="1">
      <c r="A30" s="40">
        <f t="shared" si="2"/>
        <v>29</v>
      </c>
      <c r="B30" s="163">
        <v>1</v>
      </c>
      <c r="C30" s="40" t="s">
        <v>3271</v>
      </c>
      <c r="D30" s="40" t="s">
        <v>3272</v>
      </c>
      <c r="E30" s="40" t="s">
        <v>3273</v>
      </c>
      <c r="F30" s="40" t="s">
        <v>182</v>
      </c>
      <c r="G30" s="43">
        <v>271</v>
      </c>
      <c r="H30" s="44">
        <v>1</v>
      </c>
      <c r="I30" s="45" t="str">
        <f t="shared" si="0"/>
        <v/>
      </c>
      <c r="J30" s="45" t="str">
        <f t="shared" si="1"/>
        <v/>
      </c>
      <c r="K30" s="113"/>
      <c r="L30" s="113" t="s">
        <v>10</v>
      </c>
    </row>
    <row r="31" spans="1:12">
      <c r="A31" s="26">
        <f t="shared" si="2"/>
        <v>30</v>
      </c>
      <c r="B31" s="158">
        <v>1</v>
      </c>
      <c r="C31" s="75" t="s">
        <v>3274</v>
      </c>
      <c r="D31" s="75" t="s">
        <v>3275</v>
      </c>
      <c r="E31" s="75"/>
      <c r="F31" s="76" t="s">
        <v>3013</v>
      </c>
      <c r="G31" s="31">
        <v>272</v>
      </c>
      <c r="H31" s="32">
        <v>11</v>
      </c>
      <c r="I31" s="33" t="str">
        <f t="shared" si="0"/>
        <v/>
      </c>
      <c r="J31" s="274">
        <f>IF(J32="-",_xlfn.NUMBERVALUE(I31)/100*-1,_xlfn.NUMBERVALUE(I31)/100)</f>
        <v>0</v>
      </c>
      <c r="K31" s="114" t="s">
        <v>3276</v>
      </c>
      <c r="L31" s="114"/>
    </row>
    <row r="32" spans="1:12" ht="23.25" customHeight="1">
      <c r="A32" s="26">
        <f t="shared" si="2"/>
        <v>31</v>
      </c>
      <c r="B32" s="158">
        <v>1</v>
      </c>
      <c r="C32" s="75" t="s">
        <v>3277</v>
      </c>
      <c r="D32" s="75" t="s">
        <v>3278</v>
      </c>
      <c r="E32" s="75" t="s">
        <v>208</v>
      </c>
      <c r="F32" s="76" t="s">
        <v>182</v>
      </c>
      <c r="G32" s="31">
        <v>283</v>
      </c>
      <c r="H32" s="32">
        <v>1</v>
      </c>
      <c r="I32" s="33" t="str">
        <f t="shared" si="0"/>
        <v/>
      </c>
      <c r="J32" s="33" t="str">
        <f t="shared" si="1"/>
        <v/>
      </c>
      <c r="K32" s="114"/>
      <c r="L32" s="114"/>
    </row>
    <row r="33" spans="1:12">
      <c r="A33" s="26">
        <f t="shared" si="2"/>
        <v>32</v>
      </c>
      <c r="B33" s="158">
        <v>1</v>
      </c>
      <c r="C33" s="75" t="s">
        <v>3279</v>
      </c>
      <c r="D33" s="75" t="s">
        <v>3280</v>
      </c>
      <c r="E33" s="75"/>
      <c r="F33" s="76" t="s">
        <v>3013</v>
      </c>
      <c r="G33" s="31">
        <v>284</v>
      </c>
      <c r="H33" s="32">
        <v>11</v>
      </c>
      <c r="I33" s="33" t="str">
        <f t="shared" si="0"/>
        <v/>
      </c>
      <c r="J33" s="274">
        <f>IF(J34="-",_xlfn.NUMBERVALUE(I33)/100*-1,_xlfn.NUMBERVALUE(I33)/100)</f>
        <v>0</v>
      </c>
      <c r="K33" s="114"/>
      <c r="L33" s="114"/>
    </row>
    <row r="34" spans="1:12" ht="23.25" customHeight="1">
      <c r="A34" s="26">
        <f t="shared" si="2"/>
        <v>33</v>
      </c>
      <c r="B34" s="158">
        <v>1</v>
      </c>
      <c r="C34" s="75" t="s">
        <v>3281</v>
      </c>
      <c r="D34" s="75" t="s">
        <v>3282</v>
      </c>
      <c r="E34" s="75" t="s">
        <v>208</v>
      </c>
      <c r="F34" s="76" t="s">
        <v>182</v>
      </c>
      <c r="G34" s="31">
        <v>295</v>
      </c>
      <c r="H34" s="32">
        <v>1</v>
      </c>
      <c r="I34" s="33" t="str">
        <f t="shared" si="0"/>
        <v/>
      </c>
      <c r="J34" s="33" t="str">
        <f t="shared" si="1"/>
        <v/>
      </c>
      <c r="K34" s="114"/>
      <c r="L34" s="114"/>
    </row>
    <row r="35" spans="1:12">
      <c r="A35" s="26">
        <f t="shared" si="2"/>
        <v>34</v>
      </c>
      <c r="B35" s="158">
        <v>1</v>
      </c>
      <c r="C35" s="75" t="s">
        <v>3283</v>
      </c>
      <c r="D35" s="75" t="s">
        <v>3284</v>
      </c>
      <c r="E35" s="75"/>
      <c r="F35" s="76" t="s">
        <v>3013</v>
      </c>
      <c r="G35" s="31">
        <v>296</v>
      </c>
      <c r="H35" s="32">
        <v>11</v>
      </c>
      <c r="I35" s="33" t="str">
        <f t="shared" si="0"/>
        <v/>
      </c>
      <c r="J35" s="274">
        <f>IF(J36="-",_xlfn.NUMBERVALUE(I35)/100*-1,_xlfn.NUMBERVALUE(I35)/100)</f>
        <v>0</v>
      </c>
      <c r="K35" s="114"/>
      <c r="L35" s="114"/>
    </row>
    <row r="36" spans="1:12" ht="23.25" customHeight="1">
      <c r="A36" s="26">
        <f t="shared" si="2"/>
        <v>35</v>
      </c>
      <c r="B36" s="158">
        <v>1</v>
      </c>
      <c r="C36" s="75" t="s">
        <v>3285</v>
      </c>
      <c r="D36" s="75" t="s">
        <v>3286</v>
      </c>
      <c r="E36" s="75" t="s">
        <v>208</v>
      </c>
      <c r="F36" s="76" t="s">
        <v>182</v>
      </c>
      <c r="G36" s="31">
        <v>307</v>
      </c>
      <c r="H36" s="32">
        <v>1</v>
      </c>
      <c r="I36" s="33" t="str">
        <f t="shared" si="0"/>
        <v/>
      </c>
      <c r="J36" s="33" t="str">
        <f t="shared" si="1"/>
        <v/>
      </c>
      <c r="K36" s="114"/>
      <c r="L36" s="114"/>
    </row>
    <row r="37" spans="1:12">
      <c r="A37" s="26">
        <f t="shared" si="2"/>
        <v>36</v>
      </c>
      <c r="B37" s="158">
        <v>1</v>
      </c>
      <c r="C37" s="75" t="s">
        <v>3287</v>
      </c>
      <c r="D37" s="75" t="s">
        <v>3288</v>
      </c>
      <c r="E37" s="75"/>
      <c r="F37" s="76" t="s">
        <v>3013</v>
      </c>
      <c r="G37" s="31">
        <v>308</v>
      </c>
      <c r="H37" s="32">
        <v>11</v>
      </c>
      <c r="I37" s="33" t="str">
        <f t="shared" si="0"/>
        <v/>
      </c>
      <c r="J37" s="274">
        <f>IF(J38="-",_xlfn.NUMBERVALUE(I37)/100*-1,_xlfn.NUMBERVALUE(I37)/100)</f>
        <v>0</v>
      </c>
      <c r="K37" s="114"/>
      <c r="L37" s="114"/>
    </row>
    <row r="38" spans="1:12" ht="23.25" customHeight="1">
      <c r="A38" s="26">
        <f t="shared" si="2"/>
        <v>37</v>
      </c>
      <c r="B38" s="158">
        <v>1</v>
      </c>
      <c r="C38" s="75" t="s">
        <v>3289</v>
      </c>
      <c r="D38" s="75" t="s">
        <v>3290</v>
      </c>
      <c r="E38" s="75" t="s">
        <v>208</v>
      </c>
      <c r="F38" s="76" t="s">
        <v>182</v>
      </c>
      <c r="G38" s="31">
        <v>319</v>
      </c>
      <c r="H38" s="32">
        <v>1</v>
      </c>
      <c r="I38" s="33" t="str">
        <f t="shared" si="0"/>
        <v/>
      </c>
      <c r="J38" s="33" t="str">
        <f t="shared" si="1"/>
        <v/>
      </c>
      <c r="K38" s="114"/>
      <c r="L38" s="114"/>
    </row>
    <row r="39" spans="1:12" ht="22.5">
      <c r="A39" s="26">
        <f t="shared" si="2"/>
        <v>38</v>
      </c>
      <c r="B39" s="158">
        <v>1</v>
      </c>
      <c r="C39" s="75" t="s">
        <v>3291</v>
      </c>
      <c r="D39" s="75" t="s">
        <v>3292</v>
      </c>
      <c r="E39" s="75"/>
      <c r="F39" s="76" t="s">
        <v>3013</v>
      </c>
      <c r="G39" s="31">
        <v>320</v>
      </c>
      <c r="H39" s="32">
        <v>11</v>
      </c>
      <c r="I39" s="33" t="str">
        <f t="shared" si="0"/>
        <v/>
      </c>
      <c r="J39" s="274">
        <f>IF(J40="-",_xlfn.NUMBERVALUE(I39)/100*-1,_xlfn.NUMBERVALUE(I39)/100)</f>
        <v>0</v>
      </c>
      <c r="K39" s="114" t="s">
        <v>3293</v>
      </c>
      <c r="L39" s="114"/>
    </row>
    <row r="40" spans="1:12" ht="23.25" customHeight="1">
      <c r="A40" s="26">
        <f t="shared" si="2"/>
        <v>39</v>
      </c>
      <c r="B40" s="158">
        <v>1</v>
      </c>
      <c r="C40" s="75" t="s">
        <v>3294</v>
      </c>
      <c r="D40" s="75" t="s">
        <v>3295</v>
      </c>
      <c r="E40" s="75" t="s">
        <v>208</v>
      </c>
      <c r="F40" s="76" t="s">
        <v>182</v>
      </c>
      <c r="G40" s="31">
        <v>331</v>
      </c>
      <c r="H40" s="32">
        <v>1</v>
      </c>
      <c r="I40" s="33" t="str">
        <f t="shared" si="0"/>
        <v/>
      </c>
      <c r="J40" s="33" t="str">
        <f t="shared" si="1"/>
        <v/>
      </c>
      <c r="K40" s="114"/>
      <c r="L40" s="114"/>
    </row>
    <row r="41" spans="1:12" ht="22.5">
      <c r="A41" s="26">
        <f t="shared" si="2"/>
        <v>40</v>
      </c>
      <c r="B41" s="158">
        <v>1</v>
      </c>
      <c r="C41" s="75" t="s">
        <v>3296</v>
      </c>
      <c r="D41" s="75" t="s">
        <v>3297</v>
      </c>
      <c r="E41" s="75"/>
      <c r="F41" s="76" t="s">
        <v>3013</v>
      </c>
      <c r="G41" s="31">
        <v>332</v>
      </c>
      <c r="H41" s="32">
        <v>11</v>
      </c>
      <c r="I41" s="33" t="str">
        <f t="shared" si="0"/>
        <v/>
      </c>
      <c r="J41" s="274">
        <f>IF(J42="-",_xlfn.NUMBERVALUE(I41)/100*-1,_xlfn.NUMBERVALUE(I41)/100)</f>
        <v>0</v>
      </c>
      <c r="K41" s="114"/>
      <c r="L41" s="114"/>
    </row>
    <row r="42" spans="1:12" ht="23.25" customHeight="1">
      <c r="A42" s="26">
        <f t="shared" si="2"/>
        <v>41</v>
      </c>
      <c r="B42" s="158">
        <v>1</v>
      </c>
      <c r="C42" s="75" t="s">
        <v>3298</v>
      </c>
      <c r="D42" s="75" t="s">
        <v>3299</v>
      </c>
      <c r="E42" s="75" t="s">
        <v>208</v>
      </c>
      <c r="F42" s="76" t="s">
        <v>182</v>
      </c>
      <c r="G42" s="31">
        <v>343</v>
      </c>
      <c r="H42" s="32">
        <v>1</v>
      </c>
      <c r="I42" s="33" t="str">
        <f t="shared" si="0"/>
        <v/>
      </c>
      <c r="J42" s="33" t="str">
        <f t="shared" si="1"/>
        <v/>
      </c>
      <c r="K42" s="114"/>
      <c r="L42" s="114"/>
    </row>
    <row r="43" spans="1:12" ht="22.5">
      <c r="A43" s="26">
        <f t="shared" si="2"/>
        <v>42</v>
      </c>
      <c r="B43" s="158">
        <v>1</v>
      </c>
      <c r="C43" s="75" t="s">
        <v>3300</v>
      </c>
      <c r="D43" s="75" t="s">
        <v>3301</v>
      </c>
      <c r="E43" s="75"/>
      <c r="F43" s="76" t="s">
        <v>3013</v>
      </c>
      <c r="G43" s="31">
        <v>344</v>
      </c>
      <c r="H43" s="32">
        <v>11</v>
      </c>
      <c r="I43" s="33" t="str">
        <f t="shared" si="0"/>
        <v/>
      </c>
      <c r="J43" s="274">
        <f>IF(J44="-",_xlfn.NUMBERVALUE(I43)/100*-1,_xlfn.NUMBERVALUE(I43)/100)</f>
        <v>0</v>
      </c>
      <c r="K43" s="114"/>
      <c r="L43" s="114"/>
    </row>
    <row r="44" spans="1:12" ht="23.25" customHeight="1">
      <c r="A44" s="26">
        <f t="shared" si="2"/>
        <v>43</v>
      </c>
      <c r="B44" s="158">
        <v>1</v>
      </c>
      <c r="C44" s="75" t="s">
        <v>3302</v>
      </c>
      <c r="D44" s="75" t="s">
        <v>3303</v>
      </c>
      <c r="E44" s="75" t="s">
        <v>208</v>
      </c>
      <c r="F44" s="76" t="s">
        <v>182</v>
      </c>
      <c r="G44" s="31">
        <v>355</v>
      </c>
      <c r="H44" s="32">
        <v>1</v>
      </c>
      <c r="I44" s="33" t="str">
        <f t="shared" si="0"/>
        <v/>
      </c>
      <c r="J44" s="33" t="str">
        <f t="shared" si="1"/>
        <v/>
      </c>
      <c r="K44" s="114"/>
      <c r="L44" s="114"/>
    </row>
    <row r="45" spans="1:12" ht="22.5">
      <c r="A45" s="26">
        <f t="shared" si="2"/>
        <v>44</v>
      </c>
      <c r="B45" s="158">
        <v>1</v>
      </c>
      <c r="C45" s="75" t="s">
        <v>3304</v>
      </c>
      <c r="D45" s="151" t="s">
        <v>3305</v>
      </c>
      <c r="E45" s="75"/>
      <c r="F45" s="152" t="s">
        <v>3013</v>
      </c>
      <c r="G45" s="31">
        <v>356</v>
      </c>
      <c r="H45" s="32">
        <v>11</v>
      </c>
      <c r="I45" s="33" t="str">
        <f t="shared" si="0"/>
        <v/>
      </c>
      <c r="J45" s="274">
        <f>IF(J46="-",_xlfn.NUMBERVALUE(I45)/100*-1,_xlfn.NUMBERVALUE(I45)/100)</f>
        <v>0</v>
      </c>
      <c r="K45" s="114"/>
      <c r="L45" s="114"/>
    </row>
    <row r="46" spans="1:12" ht="23.25" customHeight="1">
      <c r="A46" s="26">
        <f t="shared" si="2"/>
        <v>45</v>
      </c>
      <c r="B46" s="158">
        <v>1</v>
      </c>
      <c r="C46" s="75" t="s">
        <v>3306</v>
      </c>
      <c r="D46" s="75" t="s">
        <v>3307</v>
      </c>
      <c r="E46" s="75" t="s">
        <v>208</v>
      </c>
      <c r="F46" s="76" t="s">
        <v>182</v>
      </c>
      <c r="G46" s="31">
        <v>367</v>
      </c>
      <c r="H46" s="32">
        <v>1</v>
      </c>
      <c r="I46" s="33" t="str">
        <f t="shared" si="0"/>
        <v/>
      </c>
      <c r="J46" s="33" t="str">
        <f t="shared" si="1"/>
        <v/>
      </c>
      <c r="K46" s="114"/>
      <c r="L46" s="114"/>
    </row>
    <row r="47" spans="1:12" ht="56.25">
      <c r="A47" s="26">
        <f t="shared" si="2"/>
        <v>46</v>
      </c>
      <c r="B47" s="158">
        <v>1</v>
      </c>
      <c r="C47" s="75" t="s">
        <v>3308</v>
      </c>
      <c r="D47" s="75" t="s">
        <v>3309</v>
      </c>
      <c r="E47" s="75"/>
      <c r="F47" s="76" t="s">
        <v>1474</v>
      </c>
      <c r="G47" s="31">
        <v>368</v>
      </c>
      <c r="H47" s="32">
        <v>8</v>
      </c>
      <c r="I47" s="33" t="str">
        <f t="shared" si="0"/>
        <v/>
      </c>
      <c r="J47" s="33" t="str">
        <f t="shared" si="1"/>
        <v/>
      </c>
      <c r="K47" s="124" t="s">
        <v>5188</v>
      </c>
      <c r="L47" s="114"/>
    </row>
    <row r="48" spans="1:12">
      <c r="A48" s="26">
        <f t="shared" si="2"/>
        <v>47</v>
      </c>
      <c r="B48" s="158">
        <v>1</v>
      </c>
      <c r="C48" s="75" t="s">
        <v>3310</v>
      </c>
      <c r="D48" s="75" t="s">
        <v>3311</v>
      </c>
      <c r="E48" s="75"/>
      <c r="F48" s="76" t="s">
        <v>1474</v>
      </c>
      <c r="G48" s="31">
        <v>376</v>
      </c>
      <c r="H48" s="32">
        <v>8</v>
      </c>
      <c r="I48" s="33" t="str">
        <f t="shared" si="0"/>
        <v/>
      </c>
      <c r="J48" s="33" t="str">
        <f t="shared" si="1"/>
        <v/>
      </c>
      <c r="K48" s="114"/>
      <c r="L48" s="114"/>
    </row>
    <row r="49" spans="1:12">
      <c r="A49" s="26">
        <f t="shared" si="2"/>
        <v>48</v>
      </c>
      <c r="B49" s="158">
        <v>1</v>
      </c>
      <c r="C49" s="75" t="s">
        <v>3312</v>
      </c>
      <c r="D49" s="75" t="s">
        <v>3313</v>
      </c>
      <c r="E49" s="75"/>
      <c r="F49" s="76" t="s">
        <v>1474</v>
      </c>
      <c r="G49" s="31">
        <v>384</v>
      </c>
      <c r="H49" s="32">
        <v>8</v>
      </c>
      <c r="I49" s="33" t="str">
        <f t="shared" si="0"/>
        <v/>
      </c>
      <c r="J49" s="33" t="str">
        <f t="shared" si="1"/>
        <v/>
      </c>
      <c r="K49" s="114"/>
      <c r="L49" s="114"/>
    </row>
    <row r="50" spans="1:12">
      <c r="A50" s="26">
        <f t="shared" si="2"/>
        <v>49</v>
      </c>
      <c r="B50" s="158">
        <v>1</v>
      </c>
      <c r="C50" s="75" t="s">
        <v>3314</v>
      </c>
      <c r="D50" s="75" t="s">
        <v>3315</v>
      </c>
      <c r="E50" s="75"/>
      <c r="F50" s="76" t="s">
        <v>1474</v>
      </c>
      <c r="G50" s="31">
        <v>392</v>
      </c>
      <c r="H50" s="32">
        <v>8</v>
      </c>
      <c r="I50" s="33" t="str">
        <f t="shared" si="0"/>
        <v/>
      </c>
      <c r="J50" s="33" t="str">
        <f t="shared" si="1"/>
        <v/>
      </c>
      <c r="K50" s="114"/>
      <c r="L50" s="114"/>
    </row>
    <row r="51" spans="1:12">
      <c r="A51" s="26">
        <f t="shared" si="2"/>
        <v>50</v>
      </c>
      <c r="B51" s="158">
        <v>1</v>
      </c>
      <c r="C51" s="75" t="s">
        <v>3316</v>
      </c>
      <c r="D51" s="75" t="s">
        <v>3317</v>
      </c>
      <c r="E51" s="75"/>
      <c r="F51" s="76" t="s">
        <v>1474</v>
      </c>
      <c r="G51" s="31">
        <v>400</v>
      </c>
      <c r="H51" s="32">
        <v>8</v>
      </c>
      <c r="I51" s="33" t="str">
        <f t="shared" si="0"/>
        <v/>
      </c>
      <c r="J51" s="33" t="str">
        <f t="shared" si="1"/>
        <v/>
      </c>
      <c r="K51" s="114"/>
      <c r="L51" s="114"/>
    </row>
    <row r="52" spans="1:12">
      <c r="A52" s="26">
        <f t="shared" si="2"/>
        <v>51</v>
      </c>
      <c r="B52" s="158">
        <v>1</v>
      </c>
      <c r="C52" s="75" t="s">
        <v>3318</v>
      </c>
      <c r="D52" s="75" t="s">
        <v>3319</v>
      </c>
      <c r="E52" s="75"/>
      <c r="F52" s="76" t="s">
        <v>1474</v>
      </c>
      <c r="G52" s="31">
        <v>408</v>
      </c>
      <c r="H52" s="32">
        <v>8</v>
      </c>
      <c r="I52" s="33" t="str">
        <f t="shared" si="0"/>
        <v/>
      </c>
      <c r="J52" s="33" t="str">
        <f t="shared" si="1"/>
        <v/>
      </c>
      <c r="K52" s="114"/>
      <c r="L52" s="114"/>
    </row>
    <row r="53" spans="1:12">
      <c r="A53" s="26">
        <f t="shared" si="2"/>
        <v>52</v>
      </c>
      <c r="B53" s="158">
        <v>1</v>
      </c>
      <c r="C53" s="75" t="s">
        <v>3320</v>
      </c>
      <c r="D53" s="75" t="s">
        <v>3321</v>
      </c>
      <c r="E53" s="75"/>
      <c r="F53" s="76" t="s">
        <v>161</v>
      </c>
      <c r="G53" s="31">
        <v>416</v>
      </c>
      <c r="H53" s="32">
        <v>4</v>
      </c>
      <c r="I53" s="33" t="str">
        <f t="shared" si="0"/>
        <v/>
      </c>
      <c r="J53" s="33" t="str">
        <f t="shared" si="1"/>
        <v/>
      </c>
      <c r="K53" s="114"/>
      <c r="L53" s="114"/>
    </row>
    <row r="54" spans="1:12">
      <c r="A54" s="26">
        <f t="shared" si="2"/>
        <v>53</v>
      </c>
      <c r="B54" s="158">
        <v>1</v>
      </c>
      <c r="C54" s="75" t="s">
        <v>3322</v>
      </c>
      <c r="D54" s="75" t="s">
        <v>3323</v>
      </c>
      <c r="E54" s="75"/>
      <c r="F54" s="76" t="s">
        <v>161</v>
      </c>
      <c r="G54" s="31">
        <v>420</v>
      </c>
      <c r="H54" s="32">
        <v>4</v>
      </c>
      <c r="I54" s="33" t="str">
        <f t="shared" si="0"/>
        <v/>
      </c>
      <c r="J54" s="33" t="str">
        <f t="shared" si="1"/>
        <v/>
      </c>
      <c r="K54" s="114"/>
      <c r="L54" s="114"/>
    </row>
    <row r="55" spans="1:12">
      <c r="A55" s="26">
        <f t="shared" si="2"/>
        <v>54</v>
      </c>
      <c r="B55" s="158">
        <v>1</v>
      </c>
      <c r="C55" s="75" t="s">
        <v>3324</v>
      </c>
      <c r="D55" s="75" t="s">
        <v>3325</v>
      </c>
      <c r="E55" s="75"/>
      <c r="F55" s="76" t="s">
        <v>1474</v>
      </c>
      <c r="G55" s="31">
        <v>424</v>
      </c>
      <c r="H55" s="32">
        <v>8</v>
      </c>
      <c r="I55" s="33" t="str">
        <f t="shared" si="0"/>
        <v/>
      </c>
      <c r="J55" s="33" t="str">
        <f t="shared" si="1"/>
        <v/>
      </c>
      <c r="K55" s="114"/>
      <c r="L55" s="114"/>
    </row>
    <row r="56" spans="1:12">
      <c r="A56" s="26">
        <f t="shared" si="2"/>
        <v>55</v>
      </c>
      <c r="B56" s="158">
        <v>1</v>
      </c>
      <c r="C56" s="75" t="s">
        <v>3326</v>
      </c>
      <c r="D56" s="75" t="s">
        <v>3327</v>
      </c>
      <c r="E56" s="75"/>
      <c r="F56" s="76" t="s">
        <v>1474</v>
      </c>
      <c r="G56" s="31">
        <v>432</v>
      </c>
      <c r="H56" s="32">
        <v>8</v>
      </c>
      <c r="I56" s="33" t="str">
        <f t="shared" si="0"/>
        <v/>
      </c>
      <c r="J56" s="33" t="str">
        <f t="shared" si="1"/>
        <v/>
      </c>
      <c r="K56" s="114"/>
      <c r="L56" s="114"/>
    </row>
    <row r="57" spans="1:12">
      <c r="A57" s="26">
        <f t="shared" si="2"/>
        <v>56</v>
      </c>
      <c r="B57" s="158">
        <v>1</v>
      </c>
      <c r="C57" s="75" t="s">
        <v>3328</v>
      </c>
      <c r="D57" s="75" t="s">
        <v>3329</v>
      </c>
      <c r="E57" s="75"/>
      <c r="F57" s="76" t="s">
        <v>1474</v>
      </c>
      <c r="G57" s="31">
        <v>440</v>
      </c>
      <c r="H57" s="32">
        <v>8</v>
      </c>
      <c r="I57" s="33" t="str">
        <f t="shared" si="0"/>
        <v/>
      </c>
      <c r="J57" s="33" t="str">
        <f t="shared" si="1"/>
        <v/>
      </c>
      <c r="K57" s="114"/>
      <c r="L57" s="114"/>
    </row>
    <row r="58" spans="1:12">
      <c r="A58" s="26">
        <f t="shared" si="2"/>
        <v>57</v>
      </c>
      <c r="B58" s="158">
        <v>1</v>
      </c>
      <c r="C58" s="75" t="s">
        <v>3330</v>
      </c>
      <c r="D58" s="75" t="s">
        <v>3331</v>
      </c>
      <c r="E58" s="75"/>
      <c r="F58" s="76" t="s">
        <v>1474</v>
      </c>
      <c r="G58" s="31">
        <v>448</v>
      </c>
      <c r="H58" s="32">
        <v>8</v>
      </c>
      <c r="I58" s="33" t="str">
        <f t="shared" si="0"/>
        <v/>
      </c>
      <c r="J58" s="33" t="str">
        <f t="shared" si="1"/>
        <v/>
      </c>
      <c r="K58" s="114"/>
      <c r="L58" s="114"/>
    </row>
    <row r="59" spans="1:12" ht="22.5">
      <c r="A59" s="26">
        <f t="shared" si="2"/>
        <v>58</v>
      </c>
      <c r="B59" s="158">
        <v>1</v>
      </c>
      <c r="C59" s="75" t="s">
        <v>3332</v>
      </c>
      <c r="D59" s="75" t="s">
        <v>3333</v>
      </c>
      <c r="E59" s="75"/>
      <c r="F59" s="76" t="s">
        <v>3334</v>
      </c>
      <c r="G59" s="31">
        <v>456</v>
      </c>
      <c r="H59" s="32">
        <v>9</v>
      </c>
      <c r="I59" s="33" t="str">
        <f t="shared" si="0"/>
        <v/>
      </c>
      <c r="J59" s="274">
        <f>IF(J60="-",_xlfn.NUMBERVALUE(I59)/1000000*-1,_xlfn.NUMBERVALUE(I59)/1000000)</f>
        <v>0</v>
      </c>
      <c r="K59" s="114"/>
      <c r="L59" s="114"/>
    </row>
    <row r="60" spans="1:12" ht="22.5">
      <c r="A60" s="26">
        <f t="shared" si="2"/>
        <v>59</v>
      </c>
      <c r="B60" s="158">
        <v>1</v>
      </c>
      <c r="C60" s="75" t="s">
        <v>3335</v>
      </c>
      <c r="D60" s="75" t="s">
        <v>3336</v>
      </c>
      <c r="E60" s="75"/>
      <c r="F60" s="76" t="s">
        <v>254</v>
      </c>
      <c r="G60" s="31">
        <v>465</v>
      </c>
      <c r="H60" s="32">
        <v>6</v>
      </c>
      <c r="I60" s="33" t="str">
        <f t="shared" si="0"/>
        <v/>
      </c>
      <c r="J60" s="33" t="str">
        <f t="shared" si="1"/>
        <v/>
      </c>
      <c r="K60" s="114"/>
      <c r="L60" s="114"/>
    </row>
    <row r="61" spans="1:12">
      <c r="A61" s="26">
        <f t="shared" si="2"/>
        <v>60</v>
      </c>
      <c r="B61" s="158">
        <v>1</v>
      </c>
      <c r="C61" s="75" t="s">
        <v>3337</v>
      </c>
      <c r="D61" s="75" t="s">
        <v>3338</v>
      </c>
      <c r="E61" s="75"/>
      <c r="F61" s="76" t="s">
        <v>156</v>
      </c>
      <c r="G61" s="31">
        <v>471</v>
      </c>
      <c r="H61" s="32">
        <v>2</v>
      </c>
      <c r="I61" s="33" t="str">
        <f t="shared" si="0"/>
        <v/>
      </c>
      <c r="J61" s="33" t="str">
        <f t="shared" si="1"/>
        <v/>
      </c>
      <c r="K61" s="114"/>
      <c r="L61" s="114"/>
    </row>
    <row r="62" spans="1:12" ht="129.75" hidden="1" customHeight="1">
      <c r="A62" s="40">
        <f t="shared" si="2"/>
        <v>61</v>
      </c>
      <c r="B62" s="163">
        <v>1</v>
      </c>
      <c r="C62" s="40" t="s">
        <v>3339</v>
      </c>
      <c r="D62" s="40" t="s">
        <v>3340</v>
      </c>
      <c r="E62" s="40" t="s">
        <v>3341</v>
      </c>
      <c r="F62" s="40" t="s">
        <v>254</v>
      </c>
      <c r="G62" s="43">
        <v>473</v>
      </c>
      <c r="H62" s="44">
        <v>6</v>
      </c>
      <c r="I62" s="45" t="str">
        <f t="shared" si="0"/>
        <v/>
      </c>
      <c r="J62" s="45" t="str">
        <f t="shared" si="1"/>
        <v/>
      </c>
      <c r="K62" s="113"/>
      <c r="L62" s="113" t="s">
        <v>10</v>
      </c>
    </row>
    <row r="63" spans="1:12">
      <c r="A63" s="26">
        <f t="shared" si="2"/>
        <v>62</v>
      </c>
      <c r="B63" s="158">
        <v>1</v>
      </c>
      <c r="C63" s="75" t="s">
        <v>3342</v>
      </c>
      <c r="D63" s="75" t="s">
        <v>3343</v>
      </c>
      <c r="E63" s="75"/>
      <c r="F63" s="76" t="s">
        <v>1474</v>
      </c>
      <c r="G63" s="31">
        <v>479</v>
      </c>
      <c r="H63" s="32">
        <v>8</v>
      </c>
      <c r="I63" s="33" t="str">
        <f t="shared" si="0"/>
        <v/>
      </c>
      <c r="J63" s="33" t="str">
        <f t="shared" si="1"/>
        <v/>
      </c>
      <c r="K63" s="114"/>
      <c r="L63" s="114"/>
    </row>
    <row r="64" spans="1:12">
      <c r="A64" s="26">
        <f t="shared" si="2"/>
        <v>63</v>
      </c>
      <c r="B64" s="158">
        <v>1</v>
      </c>
      <c r="C64" s="75" t="s">
        <v>3344</v>
      </c>
      <c r="D64" s="75" t="s">
        <v>3345</v>
      </c>
      <c r="E64" s="75"/>
      <c r="F64" s="76" t="s">
        <v>1474</v>
      </c>
      <c r="G64" s="31">
        <v>487</v>
      </c>
      <c r="H64" s="32">
        <v>8</v>
      </c>
      <c r="I64" s="33" t="str">
        <f t="shared" si="0"/>
        <v/>
      </c>
      <c r="J64" s="33" t="str">
        <f t="shared" si="1"/>
        <v/>
      </c>
      <c r="K64" s="114"/>
      <c r="L64" s="114"/>
    </row>
    <row r="65" spans="1:23">
      <c r="A65" s="26">
        <f t="shared" si="2"/>
        <v>64</v>
      </c>
      <c r="B65" s="158">
        <v>1</v>
      </c>
      <c r="C65" s="75" t="s">
        <v>3346</v>
      </c>
      <c r="D65" s="75" t="s">
        <v>3347</v>
      </c>
      <c r="E65" s="75"/>
      <c r="F65" s="76" t="s">
        <v>1474</v>
      </c>
      <c r="G65" s="31">
        <v>495</v>
      </c>
      <c r="H65" s="32">
        <v>8</v>
      </c>
      <c r="I65" s="33" t="str">
        <f t="shared" si="0"/>
        <v/>
      </c>
      <c r="J65" s="33" t="str">
        <f t="shared" si="1"/>
        <v/>
      </c>
      <c r="K65" s="114"/>
      <c r="L65" s="114"/>
    </row>
    <row r="66" spans="1:23">
      <c r="A66" s="26">
        <f t="shared" si="2"/>
        <v>65</v>
      </c>
      <c r="B66" s="158">
        <v>1</v>
      </c>
      <c r="C66" s="75" t="s">
        <v>3348</v>
      </c>
      <c r="D66" s="75" t="s">
        <v>3349</v>
      </c>
      <c r="E66" s="75"/>
      <c r="F66" s="76" t="s">
        <v>1474</v>
      </c>
      <c r="G66" s="31">
        <v>503</v>
      </c>
      <c r="H66" s="32">
        <v>8</v>
      </c>
      <c r="I66" s="33" t="str">
        <f t="shared" si="0"/>
        <v/>
      </c>
      <c r="J66" s="33" t="str">
        <f t="shared" si="1"/>
        <v/>
      </c>
      <c r="K66" s="114"/>
      <c r="L66" s="114"/>
    </row>
    <row r="67" spans="1:23">
      <c r="A67" s="26">
        <f t="shared" si="2"/>
        <v>66</v>
      </c>
      <c r="B67" s="158">
        <v>1</v>
      </c>
      <c r="C67" s="75" t="s">
        <v>3350</v>
      </c>
      <c r="D67" s="75" t="s">
        <v>3351</v>
      </c>
      <c r="E67" s="75"/>
      <c r="F67" s="76" t="s">
        <v>1474</v>
      </c>
      <c r="G67" s="31">
        <v>511</v>
      </c>
      <c r="H67" s="32">
        <v>8</v>
      </c>
      <c r="I67" s="33" t="str">
        <f t="shared" si="0"/>
        <v/>
      </c>
      <c r="J67" s="33" t="str">
        <f t="shared" ref="J67:J79" si="3">I67</f>
        <v/>
      </c>
      <c r="K67" s="114"/>
      <c r="L67" s="114"/>
    </row>
    <row r="68" spans="1:23">
      <c r="A68" s="26">
        <f t="shared" ref="A68:A73" si="4">IF(B68=1,TRUNC(A67)+1,A67+0.1)</f>
        <v>67</v>
      </c>
      <c r="B68" s="158">
        <v>1</v>
      </c>
      <c r="C68" s="75" t="s">
        <v>3352</v>
      </c>
      <c r="D68" s="75" t="s">
        <v>3353</v>
      </c>
      <c r="E68" s="75"/>
      <c r="F68" s="76" t="s">
        <v>878</v>
      </c>
      <c r="G68" s="31">
        <v>519</v>
      </c>
      <c r="H68" s="32">
        <v>40</v>
      </c>
      <c r="I68" s="33" t="str">
        <f t="shared" si="0"/>
        <v/>
      </c>
      <c r="J68" s="33" t="str">
        <f t="shared" si="3"/>
        <v/>
      </c>
      <c r="K68" s="114" t="s">
        <v>3354</v>
      </c>
      <c r="L68" s="114"/>
    </row>
    <row r="69" spans="1:23" ht="22.5">
      <c r="A69" s="26">
        <f t="shared" si="4"/>
        <v>68</v>
      </c>
      <c r="B69" s="158">
        <v>1</v>
      </c>
      <c r="C69" s="75" t="s">
        <v>3355</v>
      </c>
      <c r="D69" s="75" t="s">
        <v>3356</v>
      </c>
      <c r="E69" s="75"/>
      <c r="F69" s="76" t="s">
        <v>436</v>
      </c>
      <c r="G69" s="31">
        <v>559</v>
      </c>
      <c r="H69" s="32">
        <v>15</v>
      </c>
      <c r="I69" s="33" t="str">
        <f t="shared" si="0"/>
        <v/>
      </c>
      <c r="J69" s="274">
        <f>IF(J70="-",_xlfn.NUMBERVALUE(I69)/100*-1,_xlfn.NUMBERVALUE(I69)/100)</f>
        <v>0</v>
      </c>
      <c r="K69" s="114" t="s">
        <v>5111</v>
      </c>
      <c r="L69" s="114"/>
    </row>
    <row r="70" spans="1:23" ht="22.5">
      <c r="A70" s="26">
        <f t="shared" si="4"/>
        <v>69</v>
      </c>
      <c r="B70" s="158">
        <v>1</v>
      </c>
      <c r="C70" s="75" t="s">
        <v>3357</v>
      </c>
      <c r="D70" s="75" t="s">
        <v>3358</v>
      </c>
      <c r="E70" s="75"/>
      <c r="F70" s="76" t="s">
        <v>182</v>
      </c>
      <c r="G70" s="31">
        <v>574</v>
      </c>
      <c r="H70" s="32">
        <v>1</v>
      </c>
      <c r="I70" s="33" t="str">
        <f t="shared" si="0"/>
        <v/>
      </c>
      <c r="J70" s="33" t="str">
        <f t="shared" si="3"/>
        <v/>
      </c>
      <c r="K70" s="114"/>
      <c r="L70" s="114"/>
    </row>
    <row r="71" spans="1:23" ht="22.5">
      <c r="A71" s="26">
        <f t="shared" si="4"/>
        <v>70</v>
      </c>
      <c r="B71" s="158">
        <v>1</v>
      </c>
      <c r="C71" s="75" t="s">
        <v>3359</v>
      </c>
      <c r="D71" s="75" t="s">
        <v>3360</v>
      </c>
      <c r="E71" s="75"/>
      <c r="F71" s="76" t="s">
        <v>436</v>
      </c>
      <c r="G71" s="31">
        <v>575</v>
      </c>
      <c r="H71" s="32">
        <v>15</v>
      </c>
      <c r="I71" s="33" t="str">
        <f t="shared" si="0"/>
        <v/>
      </c>
      <c r="J71" s="274">
        <f>IF(J72="-",_xlfn.NUMBERVALUE(I71)/100*-1,_xlfn.NUMBERVALUE(I71)/100)</f>
        <v>0</v>
      </c>
      <c r="K71" s="114" t="s">
        <v>5112</v>
      </c>
      <c r="L71" s="34"/>
    </row>
    <row r="72" spans="1:23" ht="22.5">
      <c r="A72" s="26">
        <f t="shared" si="4"/>
        <v>71</v>
      </c>
      <c r="B72" s="158">
        <v>1</v>
      </c>
      <c r="C72" s="75" t="s">
        <v>3361</v>
      </c>
      <c r="D72" s="75" t="s">
        <v>3362</v>
      </c>
      <c r="E72" s="75"/>
      <c r="F72" s="76" t="s">
        <v>182</v>
      </c>
      <c r="G72" s="31">
        <v>590</v>
      </c>
      <c r="H72" s="32">
        <v>1</v>
      </c>
      <c r="I72" s="33" t="str">
        <f t="shared" si="0"/>
        <v/>
      </c>
      <c r="J72" s="33" t="str">
        <f t="shared" si="3"/>
        <v/>
      </c>
      <c r="K72" s="34"/>
      <c r="L72" s="34"/>
    </row>
    <row r="73" spans="1:23">
      <c r="A73" s="26">
        <f t="shared" si="4"/>
        <v>72</v>
      </c>
      <c r="B73" s="158">
        <v>1</v>
      </c>
      <c r="C73" s="75" t="s">
        <v>3363</v>
      </c>
      <c r="D73" s="75" t="s">
        <v>3364</v>
      </c>
      <c r="E73" s="75"/>
      <c r="F73" s="76" t="s">
        <v>3365</v>
      </c>
      <c r="G73" s="31">
        <v>591</v>
      </c>
      <c r="H73" s="32">
        <v>65</v>
      </c>
      <c r="I73" s="33" t="str">
        <f t="shared" si="0"/>
        <v/>
      </c>
      <c r="J73" s="33" t="str">
        <f t="shared" si="3"/>
        <v/>
      </c>
      <c r="K73" s="34"/>
      <c r="L73" s="34"/>
    </row>
    <row r="74" spans="1:23" hidden="1">
      <c r="A74" s="40">
        <f>IF(B74=1,TRUNC(A72)+1,A72+0.1)</f>
        <v>72</v>
      </c>
      <c r="B74" s="163">
        <v>1</v>
      </c>
      <c r="C74" s="40" t="s">
        <v>1013</v>
      </c>
      <c r="D74" s="40"/>
      <c r="E74" s="40"/>
      <c r="F74" s="40" t="s">
        <v>161</v>
      </c>
      <c r="G74" s="43">
        <v>656</v>
      </c>
      <c r="H74" s="44">
        <v>4</v>
      </c>
      <c r="I74" s="45" t="str">
        <f t="shared" ref="I74:I82" si="5">MID($I$1,G74,H74)</f>
        <v/>
      </c>
      <c r="J74" s="45" t="str">
        <f t="shared" si="3"/>
        <v/>
      </c>
      <c r="K74" s="46"/>
      <c r="L74" s="113" t="s">
        <v>10</v>
      </c>
    </row>
    <row r="75" spans="1:23">
      <c r="A75" s="26">
        <f>IF(B75=1,TRUNC(A73)+1,A73+0.1)</f>
        <v>73</v>
      </c>
      <c r="B75" s="158">
        <v>1</v>
      </c>
      <c r="C75" s="75" t="s">
        <v>3366</v>
      </c>
      <c r="D75" s="75" t="s">
        <v>749</v>
      </c>
      <c r="E75" s="75"/>
      <c r="F75" s="76" t="s">
        <v>182</v>
      </c>
      <c r="G75" s="31">
        <v>660</v>
      </c>
      <c r="H75" s="32">
        <v>1</v>
      </c>
      <c r="I75" s="33" t="str">
        <f t="shared" si="5"/>
        <v/>
      </c>
      <c r="J75" s="33" t="str">
        <f t="shared" si="3"/>
        <v/>
      </c>
      <c r="K75" s="34"/>
      <c r="L75" s="34"/>
    </row>
    <row r="76" spans="1:23" s="73" customFormat="1" ht="12.75" customHeight="1">
      <c r="A76" s="105"/>
      <c r="B76" s="106"/>
      <c r="C76" s="69" t="s">
        <v>3367</v>
      </c>
      <c r="D76" s="67"/>
      <c r="E76" s="67"/>
      <c r="F76" s="67"/>
      <c r="G76" s="67"/>
      <c r="H76" s="70"/>
      <c r="I76" s="131"/>
      <c r="J76" s="131"/>
      <c r="K76" s="72"/>
      <c r="L76" s="72"/>
      <c r="M76" s="107"/>
      <c r="N76" s="107"/>
      <c r="O76" s="107"/>
      <c r="P76" s="108"/>
      <c r="Q76" s="108"/>
      <c r="R76" s="108"/>
      <c r="S76" s="108"/>
      <c r="T76" s="108"/>
      <c r="U76" s="108"/>
      <c r="V76" s="108"/>
      <c r="W76" s="108"/>
    </row>
    <row r="77" spans="1:23" outlineLevel="1">
      <c r="A77" s="26">
        <f>IF(B77=1,TRUNC(A75)+1,A75+0.1)</f>
        <v>74</v>
      </c>
      <c r="B77" s="74">
        <v>1</v>
      </c>
      <c r="C77" s="75" t="s">
        <v>3368</v>
      </c>
      <c r="D77" s="75" t="s">
        <v>895</v>
      </c>
      <c r="E77" s="75"/>
      <c r="F77" s="76" t="s">
        <v>176</v>
      </c>
      <c r="G77" s="230">
        <f>G75+H75</f>
        <v>661</v>
      </c>
      <c r="H77" s="77">
        <v>20</v>
      </c>
      <c r="I77" s="33" t="str">
        <f t="shared" si="5"/>
        <v/>
      </c>
      <c r="J77" s="33" t="str">
        <f t="shared" si="3"/>
        <v/>
      </c>
      <c r="K77" s="78"/>
      <c r="L77" s="78"/>
    </row>
    <row r="78" spans="1:23" s="36" customFormat="1" outlineLevel="1">
      <c r="A78" s="26">
        <f t="shared" ref="A78:A79" si="6">IF(B78=1,TRUNC(A77)+1,A77+0.1)</f>
        <v>75</v>
      </c>
      <c r="B78" s="158">
        <v>1</v>
      </c>
      <c r="C78" s="26" t="s">
        <v>3369</v>
      </c>
      <c r="D78" s="26" t="s">
        <v>3370</v>
      </c>
      <c r="E78" s="26"/>
      <c r="F78" s="35" t="s">
        <v>3371</v>
      </c>
      <c r="G78" s="31">
        <f>G77+H77</f>
        <v>681</v>
      </c>
      <c r="H78" s="32">
        <v>22</v>
      </c>
      <c r="I78" s="33" t="str">
        <f t="shared" si="5"/>
        <v/>
      </c>
      <c r="J78" s="274">
        <f>IF(J79="-",_xlfn.NUMBERVALUE(I78)/10000000*-1,_xlfn.NUMBERVALUE(I78)/10000000)</f>
        <v>0</v>
      </c>
      <c r="K78" s="114" t="s">
        <v>3372</v>
      </c>
      <c r="L78" s="114"/>
    </row>
    <row r="79" spans="1:23" s="36" customFormat="1" ht="23.25" customHeight="1" outlineLevel="1">
      <c r="A79" s="26">
        <f t="shared" si="6"/>
        <v>76</v>
      </c>
      <c r="B79" s="158">
        <v>1</v>
      </c>
      <c r="C79" s="26" t="s">
        <v>3373</v>
      </c>
      <c r="D79" s="26" t="s">
        <v>2630</v>
      </c>
      <c r="E79" s="26" t="s">
        <v>208</v>
      </c>
      <c r="F79" s="35" t="s">
        <v>182</v>
      </c>
      <c r="G79" s="31">
        <f>G78+H78</f>
        <v>703</v>
      </c>
      <c r="H79" s="32">
        <v>1</v>
      </c>
      <c r="I79" s="33" t="str">
        <f t="shared" si="5"/>
        <v/>
      </c>
      <c r="J79" s="33" t="str">
        <f t="shared" si="3"/>
        <v/>
      </c>
      <c r="K79" s="114" t="s">
        <v>2421</v>
      </c>
      <c r="L79" s="114"/>
    </row>
    <row r="80" spans="1:23" s="36" customFormat="1" ht="22.5" outlineLevel="1">
      <c r="A80" s="26">
        <f>IF(B80=1,TRUNC(A78)+1,A78+0.1)</f>
        <v>76</v>
      </c>
      <c r="B80" s="27">
        <v>1</v>
      </c>
      <c r="C80" s="26" t="s">
        <v>5731</v>
      </c>
      <c r="D80" s="26" t="s">
        <v>1995</v>
      </c>
      <c r="E80" s="26"/>
      <c r="F80" s="35" t="s">
        <v>307</v>
      </c>
      <c r="G80" s="31">
        <f t="shared" ref="G80:G82" si="7">G79+H79</f>
        <v>704</v>
      </c>
      <c r="H80" s="32">
        <v>12</v>
      </c>
      <c r="I80" s="316" t="str">
        <f t="shared" si="5"/>
        <v/>
      </c>
      <c r="J80" s="315">
        <f>_xlfn.NUMBERVALUE(I80)</f>
        <v>0</v>
      </c>
      <c r="K80" s="114" t="s">
        <v>5684</v>
      </c>
      <c r="L80" s="114"/>
    </row>
    <row r="81" spans="1:12" s="36" customFormat="1" outlineLevel="1">
      <c r="A81" s="26">
        <f t="shared" ref="A81:A82" si="8">IF(B81=1,TRUNC(A80)+1,A80+0.1)</f>
        <v>77</v>
      </c>
      <c r="B81" s="27">
        <v>1</v>
      </c>
      <c r="C81" s="26" t="s">
        <v>5732</v>
      </c>
      <c r="D81" s="26" t="s">
        <v>1884</v>
      </c>
      <c r="E81" s="26"/>
      <c r="F81" s="35" t="s">
        <v>342</v>
      </c>
      <c r="G81" s="31">
        <f t="shared" si="7"/>
        <v>716</v>
      </c>
      <c r="H81" s="32">
        <v>8</v>
      </c>
      <c r="I81" s="142" t="str">
        <f t="shared" si="5"/>
        <v/>
      </c>
      <c r="J81" s="318" t="str">
        <f>IF(AND(I81&lt;&gt;"",I81&lt;&gt;"00000000"),DATE(LEFT(I81,4),MID(I81,5,2),RIGHT(I81,2)),"")</f>
        <v/>
      </c>
      <c r="K81" s="114" t="s">
        <v>1885</v>
      </c>
      <c r="L81" s="114"/>
    </row>
    <row r="82" spans="1:12" s="36" customFormat="1" ht="13.5" outlineLevel="1" thickBot="1">
      <c r="A82" s="26">
        <f t="shared" si="8"/>
        <v>78</v>
      </c>
      <c r="B82" s="27">
        <v>1</v>
      </c>
      <c r="C82" s="26" t="s">
        <v>5733</v>
      </c>
      <c r="D82" s="26" t="s">
        <v>1888</v>
      </c>
      <c r="E82" s="26"/>
      <c r="F82" s="35" t="s">
        <v>282</v>
      </c>
      <c r="G82" s="31">
        <f t="shared" si="7"/>
        <v>724</v>
      </c>
      <c r="H82" s="32">
        <v>3</v>
      </c>
      <c r="I82" s="144" t="str">
        <f t="shared" si="5"/>
        <v/>
      </c>
      <c r="J82" s="144" t="str">
        <f t="shared" ref="J82" si="9">I82</f>
        <v/>
      </c>
      <c r="K82" s="114" t="s">
        <v>1889</v>
      </c>
      <c r="L82" s="114"/>
    </row>
    <row r="83" spans="1:12" ht="13.5" thickTop="1"/>
  </sheetData>
  <autoFilter ref="A1:L79" xr:uid="{00000000-0009-0000-0000-000013000000}">
    <filterColumn colId="11">
      <filters blank="1"/>
    </filterColumn>
  </autoFilter>
  <conditionalFormatting sqref="A3:K3 A2:J2 A4:J5 D7:D13 A47:J47 E7:K7 E8:G13 I8:K13 A6:L6 L14:L59 A48:K59 A61:L79 A14:K46 A83:L210 G80:G82">
    <cfRule type="expression" dxfId="319" priority="24">
      <formula>$K2&lt;&gt;""</formula>
    </cfRule>
  </conditionalFormatting>
  <conditionalFormatting sqref="K2">
    <cfRule type="expression" dxfId="318" priority="23">
      <formula>$K2&lt;&gt;""</formula>
    </cfRule>
  </conditionalFormatting>
  <conditionalFormatting sqref="K4">
    <cfRule type="expression" dxfId="317" priority="22">
      <formula>$K4&lt;&gt;""</formula>
    </cfRule>
  </conditionalFormatting>
  <conditionalFormatting sqref="K5">
    <cfRule type="expression" dxfId="316" priority="21">
      <formula>$K5&lt;&gt;""</formula>
    </cfRule>
  </conditionalFormatting>
  <conditionalFormatting sqref="A7:C11">
    <cfRule type="expression" dxfId="315" priority="20">
      <formula>$K7&lt;&gt;""</formula>
    </cfRule>
  </conditionalFormatting>
  <conditionalFormatting sqref="A12:C13">
    <cfRule type="expression" dxfId="314" priority="19">
      <formula>$K12&lt;&gt;""</formula>
    </cfRule>
  </conditionalFormatting>
  <conditionalFormatting sqref="H8:H13">
    <cfRule type="expression" dxfId="313" priority="18">
      <formula>$K8&lt;&gt;""</formula>
    </cfRule>
  </conditionalFormatting>
  <conditionalFormatting sqref="L3">
    <cfRule type="expression" dxfId="312" priority="17">
      <formula>$K3&lt;&gt;""</formula>
    </cfRule>
  </conditionalFormatting>
  <conditionalFormatting sqref="L2">
    <cfRule type="expression" dxfId="311" priority="16">
      <formula>$K2&lt;&gt;""</formula>
    </cfRule>
  </conditionalFormatting>
  <conditionalFormatting sqref="L4">
    <cfRule type="expression" dxfId="310" priority="15">
      <formula>$K4&lt;&gt;""</formula>
    </cfRule>
  </conditionalFormatting>
  <conditionalFormatting sqref="L5">
    <cfRule type="expression" dxfId="309" priority="14">
      <formula>$K5&lt;&gt;""</formula>
    </cfRule>
  </conditionalFormatting>
  <conditionalFormatting sqref="L7:L11">
    <cfRule type="expression" dxfId="308" priority="13">
      <formula>$K7&lt;&gt;""</formula>
    </cfRule>
  </conditionalFormatting>
  <conditionalFormatting sqref="L12:L13">
    <cfRule type="expression" dxfId="307" priority="12">
      <formula>$K12&lt;&gt;""</formula>
    </cfRule>
  </conditionalFormatting>
  <conditionalFormatting sqref="K47">
    <cfRule type="expression" dxfId="306" priority="11">
      <formula>$K47&lt;&gt;""</formula>
    </cfRule>
  </conditionalFormatting>
  <conditionalFormatting sqref="A60:K60">
    <cfRule type="expression" dxfId="305" priority="10">
      <formula>$K60&lt;&gt;""</formula>
    </cfRule>
  </conditionalFormatting>
  <conditionalFormatting sqref="L60">
    <cfRule type="expression" dxfId="304" priority="9">
      <formula>$K60&lt;&gt;""</formula>
    </cfRule>
  </conditionalFormatting>
  <conditionalFormatting sqref="B80:F80 H80:K80">
    <cfRule type="expression" dxfId="303" priority="8">
      <formula>$K80&lt;&gt;""</formula>
    </cfRule>
  </conditionalFormatting>
  <conditionalFormatting sqref="L80">
    <cfRule type="expression" dxfId="302" priority="7">
      <formula>$K80&lt;&gt;""</formula>
    </cfRule>
  </conditionalFormatting>
  <conditionalFormatting sqref="A81:F81 H81:K81">
    <cfRule type="expression" dxfId="301" priority="6">
      <formula>$K81&lt;&gt;""</formula>
    </cfRule>
  </conditionalFormatting>
  <conditionalFormatting sqref="L81">
    <cfRule type="expression" dxfId="300" priority="5">
      <formula>$K81&lt;&gt;""</formula>
    </cfRule>
  </conditionalFormatting>
  <conditionalFormatting sqref="A82:F82 H82:K82">
    <cfRule type="expression" dxfId="299" priority="4">
      <formula>$K82&lt;&gt;""</formula>
    </cfRule>
  </conditionalFormatting>
  <conditionalFormatting sqref="L82">
    <cfRule type="expression" dxfId="298" priority="3">
      <formula>$K82&lt;&gt;""</formula>
    </cfRule>
  </conditionalFormatting>
  <conditionalFormatting sqref="A80">
    <cfRule type="expression" dxfId="297" priority="1">
      <formula>$K80&lt;&gt;""</formula>
    </cfRule>
    <cfRule type="expression" dxfId="296" priority="2">
      <formula>"j2-j64&lt;&gt;"""""</formula>
    </cfRule>
  </conditionalFormatting>
  <hyperlinks>
    <hyperlink ref="K47" r:id="rId1" display="Code_Description\Class GICS level 4.xlsx" xr:uid="{00000000-0004-0000-1300-000000000000}"/>
  </hyperlinks>
  <pageMargins left="0.75" right="0.75" top="1" bottom="1" header="0.5" footer="0.5"/>
  <pageSetup paperSize="9" orientation="portrait" verticalDpi="0" r:id="rId2"/>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tabColor rgb="FFC00000"/>
    <outlinePr summaryBelow="0"/>
  </sheetPr>
  <dimension ref="A1:L55"/>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cols>
    <col min="1" max="1" width="4.3984375" style="88" bestFit="1" customWidth="1"/>
    <col min="2" max="2" width="2.19921875" style="89" customWidth="1"/>
    <col min="3" max="3" width="17" style="88" bestFit="1" customWidth="1"/>
    <col min="4" max="4" width="39"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2" width="20.8984375" style="88" customWidth="1"/>
    <col min="13" max="16384" width="8.796875" style="2"/>
  </cols>
  <sheetData>
    <row r="1" spans="1:12" ht="60.75" customHeight="1" thickTop="1">
      <c r="A1" s="15" t="s">
        <v>134</v>
      </c>
      <c r="B1" s="16" t="s">
        <v>135</v>
      </c>
      <c r="C1" s="15" t="s">
        <v>136</v>
      </c>
      <c r="D1" s="15" t="s">
        <v>137</v>
      </c>
      <c r="E1" s="15" t="s">
        <v>953</v>
      </c>
      <c r="F1" s="15" t="s">
        <v>139</v>
      </c>
      <c r="G1" s="20" t="s">
        <v>140</v>
      </c>
      <c r="H1" s="22" t="s">
        <v>141</v>
      </c>
      <c r="I1" s="23"/>
      <c r="J1" s="255" t="s">
        <v>5658</v>
      </c>
      <c r="K1" s="94" t="s">
        <v>1870</v>
      </c>
      <c r="L1" s="94" t="s">
        <v>147</v>
      </c>
    </row>
    <row r="2" spans="1:12" ht="45">
      <c r="A2" s="26">
        <v>1</v>
      </c>
      <c r="B2" s="158">
        <v>1</v>
      </c>
      <c r="C2" s="75" t="s">
        <v>3374</v>
      </c>
      <c r="D2" s="75" t="s">
        <v>1872</v>
      </c>
      <c r="E2" s="75"/>
      <c r="F2" s="76" t="s">
        <v>153</v>
      </c>
      <c r="G2" s="31">
        <v>1</v>
      </c>
      <c r="H2" s="32">
        <v>6</v>
      </c>
      <c r="I2" s="33" t="str">
        <f>MID($I$1,G2,H2)</f>
        <v/>
      </c>
      <c r="J2" s="243">
        <f>_xlfn.NUMBERVALUE(I2)</f>
        <v>0</v>
      </c>
      <c r="K2" s="114" t="s">
        <v>2406</v>
      </c>
      <c r="L2" s="114"/>
    </row>
    <row r="3" spans="1:12" ht="45">
      <c r="A3" s="26">
        <f>IF(B3=1,TRUNC(A2)+1,A2+0.1)</f>
        <v>2</v>
      </c>
      <c r="B3" s="158">
        <v>1</v>
      </c>
      <c r="C3" s="75" t="s">
        <v>3375</v>
      </c>
      <c r="D3" s="75" t="s">
        <v>1875</v>
      </c>
      <c r="E3" s="75" t="s">
        <v>1876</v>
      </c>
      <c r="F3" s="76" t="s">
        <v>182</v>
      </c>
      <c r="G3" s="31">
        <v>7</v>
      </c>
      <c r="H3" s="32">
        <v>1</v>
      </c>
      <c r="I3" s="33" t="str">
        <f t="shared" ref="I3:I54" si="0">MID($I$1,G3,H3)</f>
        <v/>
      </c>
      <c r="J3" s="33" t="str">
        <f t="shared" ref="J3:J54" si="1">I3</f>
        <v/>
      </c>
      <c r="K3" s="114"/>
      <c r="L3" s="114"/>
    </row>
    <row r="4" spans="1:12" ht="36.75" customHeight="1">
      <c r="A4" s="26">
        <f t="shared" ref="A4:A53" si="2">IF(B4=1,TRUNC(A3)+1,A3+0.1)</f>
        <v>3</v>
      </c>
      <c r="B4" s="158">
        <v>1</v>
      </c>
      <c r="C4" s="75" t="s">
        <v>3376</v>
      </c>
      <c r="D4" s="75" t="s">
        <v>1878</v>
      </c>
      <c r="E4" s="75" t="s">
        <v>1879</v>
      </c>
      <c r="F4" s="76" t="s">
        <v>161</v>
      </c>
      <c r="G4" s="31">
        <v>8</v>
      </c>
      <c r="H4" s="32">
        <v>4</v>
      </c>
      <c r="I4" s="33" t="str">
        <f t="shared" si="0"/>
        <v/>
      </c>
      <c r="J4" s="33" t="str">
        <f t="shared" si="1"/>
        <v/>
      </c>
      <c r="K4" s="114" t="s">
        <v>1880</v>
      </c>
      <c r="L4" s="114"/>
    </row>
    <row r="5" spans="1:12" ht="12.75" customHeight="1">
      <c r="A5" s="26">
        <f t="shared" si="2"/>
        <v>4</v>
      </c>
      <c r="B5" s="158">
        <v>1</v>
      </c>
      <c r="C5" s="75" t="s">
        <v>3377</v>
      </c>
      <c r="D5" s="75" t="s">
        <v>1882</v>
      </c>
      <c r="E5" s="75"/>
      <c r="F5" s="76" t="s">
        <v>282</v>
      </c>
      <c r="G5" s="31">
        <v>12</v>
      </c>
      <c r="H5" s="32">
        <v>3</v>
      </c>
      <c r="I5" s="33" t="str">
        <f t="shared" si="0"/>
        <v/>
      </c>
      <c r="J5" s="33" t="str">
        <f t="shared" si="1"/>
        <v/>
      </c>
      <c r="K5" s="114"/>
      <c r="L5" s="114"/>
    </row>
    <row r="6" spans="1:12" ht="46.5" customHeight="1">
      <c r="A6" s="26">
        <f t="shared" si="2"/>
        <v>5</v>
      </c>
      <c r="B6" s="158">
        <v>1</v>
      </c>
      <c r="C6" s="75" t="s">
        <v>3378</v>
      </c>
      <c r="D6" s="75" t="s">
        <v>3379</v>
      </c>
      <c r="E6" s="75" t="s">
        <v>3380</v>
      </c>
      <c r="F6" s="76" t="s">
        <v>965</v>
      </c>
      <c r="G6" s="76">
        <v>15</v>
      </c>
      <c r="H6" s="77">
        <v>1</v>
      </c>
      <c r="I6" s="33" t="str">
        <f t="shared" si="0"/>
        <v/>
      </c>
      <c r="J6" s="243">
        <f t="shared" ref="J6:J7" si="3">_xlfn.NUMBERVALUE(I6)</f>
        <v>0</v>
      </c>
      <c r="K6" s="114"/>
      <c r="L6" s="114"/>
    </row>
    <row r="7" spans="1:12" ht="12.75" customHeight="1">
      <c r="A7" s="26">
        <f t="shared" si="2"/>
        <v>6</v>
      </c>
      <c r="B7" s="158">
        <v>1</v>
      </c>
      <c r="C7" s="75" t="s">
        <v>3381</v>
      </c>
      <c r="D7" s="75" t="s">
        <v>3382</v>
      </c>
      <c r="E7" s="75"/>
      <c r="F7" s="76" t="s">
        <v>678</v>
      </c>
      <c r="G7" s="76">
        <v>16</v>
      </c>
      <c r="H7" s="77">
        <v>5</v>
      </c>
      <c r="I7" s="33" t="str">
        <f t="shared" si="0"/>
        <v/>
      </c>
      <c r="J7" s="243">
        <f t="shared" si="3"/>
        <v>0</v>
      </c>
      <c r="K7" s="114"/>
      <c r="L7" s="114"/>
    </row>
    <row r="8" spans="1:12" ht="92.25" customHeight="1">
      <c r="A8" s="26">
        <f t="shared" si="2"/>
        <v>7</v>
      </c>
      <c r="B8" s="158">
        <v>1</v>
      </c>
      <c r="C8" s="75" t="s">
        <v>3383</v>
      </c>
      <c r="D8" s="75" t="s">
        <v>2813</v>
      </c>
      <c r="E8" s="75" t="s">
        <v>2814</v>
      </c>
      <c r="F8" s="76" t="s">
        <v>282</v>
      </c>
      <c r="G8" s="76">
        <v>21</v>
      </c>
      <c r="H8" s="77">
        <v>3</v>
      </c>
      <c r="I8" s="33" t="str">
        <f t="shared" si="0"/>
        <v/>
      </c>
      <c r="J8" s="33" t="str">
        <f t="shared" si="1"/>
        <v/>
      </c>
      <c r="K8" s="114"/>
      <c r="L8" s="114"/>
    </row>
    <row r="9" spans="1:12" ht="12.75" customHeight="1">
      <c r="A9" s="26">
        <f t="shared" si="2"/>
        <v>8</v>
      </c>
      <c r="B9" s="158">
        <v>1</v>
      </c>
      <c r="C9" s="75" t="s">
        <v>3384</v>
      </c>
      <c r="D9" s="75" t="s">
        <v>3385</v>
      </c>
      <c r="E9" s="75"/>
      <c r="F9" s="76" t="s">
        <v>215</v>
      </c>
      <c r="G9" s="76">
        <v>24</v>
      </c>
      <c r="H9" s="77">
        <v>9</v>
      </c>
      <c r="I9" s="33" t="str">
        <f t="shared" si="0"/>
        <v/>
      </c>
      <c r="J9" s="274">
        <f>IF(J10="-",_xlfn.NUMBERVALUE(I9)/100000*-1,_xlfn.NUMBERVALUE(I9)/100000)</f>
        <v>0</v>
      </c>
      <c r="K9" s="114"/>
      <c r="L9" s="114"/>
    </row>
    <row r="10" spans="1:12" ht="23.25" customHeight="1">
      <c r="A10" s="26">
        <f t="shared" si="2"/>
        <v>9</v>
      </c>
      <c r="B10" s="158">
        <v>1</v>
      </c>
      <c r="C10" s="75" t="s">
        <v>3386</v>
      </c>
      <c r="D10" s="75" t="s">
        <v>3387</v>
      </c>
      <c r="E10" s="75" t="s">
        <v>208</v>
      </c>
      <c r="F10" s="76" t="s">
        <v>182</v>
      </c>
      <c r="G10" s="76">
        <v>33</v>
      </c>
      <c r="H10" s="77">
        <v>1</v>
      </c>
      <c r="I10" s="33" t="str">
        <f t="shared" si="0"/>
        <v/>
      </c>
      <c r="J10" s="33" t="str">
        <f t="shared" si="1"/>
        <v/>
      </c>
      <c r="K10" s="114"/>
      <c r="L10" s="114"/>
    </row>
    <row r="11" spans="1:12" ht="46.5" customHeight="1">
      <c r="A11" s="26">
        <f t="shared" si="2"/>
        <v>10</v>
      </c>
      <c r="B11" s="158">
        <v>1</v>
      </c>
      <c r="C11" s="75" t="s">
        <v>3388</v>
      </c>
      <c r="D11" s="75" t="s">
        <v>3389</v>
      </c>
      <c r="E11" s="75" t="s">
        <v>1022</v>
      </c>
      <c r="F11" s="76" t="s">
        <v>182</v>
      </c>
      <c r="G11" s="76">
        <v>34</v>
      </c>
      <c r="H11" s="77">
        <v>1</v>
      </c>
      <c r="I11" s="33" t="str">
        <f t="shared" si="0"/>
        <v/>
      </c>
      <c r="J11" s="33" t="str">
        <f t="shared" si="1"/>
        <v/>
      </c>
      <c r="K11" s="114"/>
      <c r="L11" s="114"/>
    </row>
    <row r="12" spans="1:12" ht="12.75" customHeight="1">
      <c r="A12" s="26">
        <f t="shared" si="2"/>
        <v>11</v>
      </c>
      <c r="B12" s="158">
        <v>1</v>
      </c>
      <c r="C12" s="75" t="s">
        <v>3390</v>
      </c>
      <c r="D12" s="75" t="s">
        <v>3391</v>
      </c>
      <c r="E12" s="75"/>
      <c r="F12" s="76" t="s">
        <v>436</v>
      </c>
      <c r="G12" s="76">
        <v>35</v>
      </c>
      <c r="H12" s="32">
        <v>15</v>
      </c>
      <c r="I12" s="33" t="str">
        <f t="shared" si="0"/>
        <v/>
      </c>
      <c r="J12" s="274">
        <f t="shared" ref="J12:J21" si="4">IF(J13="-",_xlfn.NUMBERVALUE(I12)/100*-1,_xlfn.NUMBERVALUE(I12)/100)</f>
        <v>0</v>
      </c>
      <c r="K12" s="114"/>
      <c r="L12" s="114"/>
    </row>
    <row r="13" spans="1:12" ht="12.75" customHeight="1">
      <c r="A13" s="26">
        <f t="shared" si="2"/>
        <v>12</v>
      </c>
      <c r="B13" s="158">
        <v>1</v>
      </c>
      <c r="C13" s="75" t="s">
        <v>3392</v>
      </c>
      <c r="D13" s="75" t="s">
        <v>3393</v>
      </c>
      <c r="E13" s="75"/>
      <c r="F13" s="76" t="s">
        <v>436</v>
      </c>
      <c r="G13" s="76">
        <v>50</v>
      </c>
      <c r="H13" s="32">
        <v>15</v>
      </c>
      <c r="I13" s="33" t="str">
        <f t="shared" si="0"/>
        <v/>
      </c>
      <c r="J13" s="274">
        <f t="shared" si="4"/>
        <v>0</v>
      </c>
      <c r="K13" s="114"/>
      <c r="L13" s="114"/>
    </row>
    <row r="14" spans="1:12" ht="12.75" customHeight="1">
      <c r="A14" s="26">
        <f t="shared" si="2"/>
        <v>13</v>
      </c>
      <c r="B14" s="158">
        <v>1</v>
      </c>
      <c r="C14" s="75" t="s">
        <v>3394</v>
      </c>
      <c r="D14" s="75" t="s">
        <v>3395</v>
      </c>
      <c r="E14" s="75"/>
      <c r="F14" s="76" t="s">
        <v>436</v>
      </c>
      <c r="G14" s="76">
        <v>65</v>
      </c>
      <c r="H14" s="32">
        <v>15</v>
      </c>
      <c r="I14" s="33" t="str">
        <f t="shared" si="0"/>
        <v/>
      </c>
      <c r="J14" s="274">
        <f t="shared" si="4"/>
        <v>0</v>
      </c>
      <c r="K14" s="114"/>
      <c r="L14" s="114"/>
    </row>
    <row r="15" spans="1:12" ht="12.75" customHeight="1">
      <c r="A15" s="26">
        <f t="shared" si="2"/>
        <v>14</v>
      </c>
      <c r="B15" s="158">
        <v>1</v>
      </c>
      <c r="C15" s="75" t="s">
        <v>3396</v>
      </c>
      <c r="D15" s="75" t="s">
        <v>3397</v>
      </c>
      <c r="E15" s="75"/>
      <c r="F15" s="76" t="s">
        <v>436</v>
      </c>
      <c r="G15" s="76">
        <v>80</v>
      </c>
      <c r="H15" s="32">
        <v>15</v>
      </c>
      <c r="I15" s="33" t="str">
        <f t="shared" si="0"/>
        <v/>
      </c>
      <c r="J15" s="274">
        <f t="shared" si="4"/>
        <v>0</v>
      </c>
      <c r="K15" s="114"/>
      <c r="L15" s="114"/>
    </row>
    <row r="16" spans="1:12" ht="12.75" customHeight="1">
      <c r="A16" s="26">
        <f t="shared" si="2"/>
        <v>15</v>
      </c>
      <c r="B16" s="158">
        <v>1</v>
      </c>
      <c r="C16" s="75" t="s">
        <v>3398</v>
      </c>
      <c r="D16" s="75" t="s">
        <v>3399</v>
      </c>
      <c r="E16" s="75"/>
      <c r="F16" s="76" t="s">
        <v>436</v>
      </c>
      <c r="G16" s="76">
        <v>95</v>
      </c>
      <c r="H16" s="32">
        <v>15</v>
      </c>
      <c r="I16" s="33" t="str">
        <f t="shared" si="0"/>
        <v/>
      </c>
      <c r="J16" s="274">
        <f t="shared" si="4"/>
        <v>0</v>
      </c>
      <c r="K16" s="114"/>
      <c r="L16" s="114"/>
    </row>
    <row r="17" spans="1:12" ht="12.75" customHeight="1">
      <c r="A17" s="26">
        <f t="shared" si="2"/>
        <v>16</v>
      </c>
      <c r="B17" s="158">
        <v>1</v>
      </c>
      <c r="C17" s="75" t="s">
        <v>3400</v>
      </c>
      <c r="D17" s="75" t="s">
        <v>3401</v>
      </c>
      <c r="E17" s="75"/>
      <c r="F17" s="76" t="s">
        <v>436</v>
      </c>
      <c r="G17" s="76">
        <v>110</v>
      </c>
      <c r="H17" s="32">
        <v>15</v>
      </c>
      <c r="I17" s="33" t="str">
        <f t="shared" si="0"/>
        <v/>
      </c>
      <c r="J17" s="274">
        <f t="shared" si="4"/>
        <v>0</v>
      </c>
      <c r="K17" s="114"/>
      <c r="L17" s="114"/>
    </row>
    <row r="18" spans="1:12" ht="12.75" customHeight="1">
      <c r="A18" s="26">
        <f t="shared" si="2"/>
        <v>17</v>
      </c>
      <c r="B18" s="158">
        <v>1</v>
      </c>
      <c r="C18" s="75" t="s">
        <v>3402</v>
      </c>
      <c r="D18" s="75" t="s">
        <v>3403</v>
      </c>
      <c r="E18" s="75"/>
      <c r="F18" s="76" t="s">
        <v>436</v>
      </c>
      <c r="G18" s="76">
        <v>115</v>
      </c>
      <c r="H18" s="32">
        <v>15</v>
      </c>
      <c r="I18" s="33" t="str">
        <f t="shared" si="0"/>
        <v/>
      </c>
      <c r="J18" s="274">
        <f t="shared" si="4"/>
        <v>0</v>
      </c>
      <c r="K18" s="114"/>
      <c r="L18" s="114"/>
    </row>
    <row r="19" spans="1:12" ht="12.75" customHeight="1">
      <c r="A19" s="26">
        <f t="shared" si="2"/>
        <v>18</v>
      </c>
      <c r="B19" s="158">
        <v>1</v>
      </c>
      <c r="C19" s="75" t="s">
        <v>3404</v>
      </c>
      <c r="D19" s="75" t="s">
        <v>3405</v>
      </c>
      <c r="E19" s="75"/>
      <c r="F19" s="76" t="s">
        <v>436</v>
      </c>
      <c r="G19" s="76">
        <v>130</v>
      </c>
      <c r="H19" s="32">
        <v>15</v>
      </c>
      <c r="I19" s="33" t="str">
        <f t="shared" si="0"/>
        <v/>
      </c>
      <c r="J19" s="274">
        <f t="shared" si="4"/>
        <v>0</v>
      </c>
      <c r="K19" s="114"/>
      <c r="L19" s="114"/>
    </row>
    <row r="20" spans="1:12" ht="12.75" customHeight="1">
      <c r="A20" s="26">
        <f t="shared" si="2"/>
        <v>19</v>
      </c>
      <c r="B20" s="158">
        <v>1</v>
      </c>
      <c r="C20" s="75" t="s">
        <v>3406</v>
      </c>
      <c r="D20" s="75" t="s">
        <v>3407</v>
      </c>
      <c r="E20" s="75"/>
      <c r="F20" s="76" t="s">
        <v>436</v>
      </c>
      <c r="G20" s="76">
        <v>145</v>
      </c>
      <c r="H20" s="32">
        <v>15</v>
      </c>
      <c r="I20" s="33" t="str">
        <f t="shared" si="0"/>
        <v/>
      </c>
      <c r="J20" s="274">
        <f t="shared" si="4"/>
        <v>0</v>
      </c>
      <c r="K20" s="114"/>
      <c r="L20" s="114"/>
    </row>
    <row r="21" spans="1:12" ht="12.75" customHeight="1">
      <c r="A21" s="26">
        <f t="shared" si="2"/>
        <v>20</v>
      </c>
      <c r="B21" s="158">
        <v>1</v>
      </c>
      <c r="C21" s="75" t="s">
        <v>3408</v>
      </c>
      <c r="D21" s="75" t="s">
        <v>3409</v>
      </c>
      <c r="E21" s="75"/>
      <c r="F21" s="76" t="s">
        <v>436</v>
      </c>
      <c r="G21" s="76">
        <v>160</v>
      </c>
      <c r="H21" s="32">
        <v>15</v>
      </c>
      <c r="I21" s="33" t="str">
        <f t="shared" si="0"/>
        <v/>
      </c>
      <c r="J21" s="274">
        <f t="shared" si="4"/>
        <v>0</v>
      </c>
      <c r="K21" s="114"/>
      <c r="L21" s="114"/>
    </row>
    <row r="22" spans="1:12" ht="23.25" customHeight="1">
      <c r="A22" s="26">
        <f t="shared" si="2"/>
        <v>21</v>
      </c>
      <c r="B22" s="158">
        <v>1</v>
      </c>
      <c r="C22" s="75" t="s">
        <v>3410</v>
      </c>
      <c r="D22" s="75" t="s">
        <v>3411</v>
      </c>
      <c r="E22" s="75" t="s">
        <v>208</v>
      </c>
      <c r="F22" s="76" t="s">
        <v>182</v>
      </c>
      <c r="G22" s="76">
        <v>185</v>
      </c>
      <c r="H22" s="32">
        <v>1</v>
      </c>
      <c r="I22" s="33" t="str">
        <f t="shared" si="0"/>
        <v/>
      </c>
      <c r="J22" s="33" t="str">
        <f t="shared" si="1"/>
        <v/>
      </c>
      <c r="K22" s="114"/>
      <c r="L22" s="114"/>
    </row>
    <row r="23" spans="1:12" ht="23.25" customHeight="1">
      <c r="A23" s="26">
        <f t="shared" si="2"/>
        <v>22</v>
      </c>
      <c r="B23" s="158">
        <v>1</v>
      </c>
      <c r="C23" s="75" t="s">
        <v>3412</v>
      </c>
      <c r="D23" s="75" t="s">
        <v>3413</v>
      </c>
      <c r="E23" s="75" t="s">
        <v>208</v>
      </c>
      <c r="F23" s="76" t="s">
        <v>182</v>
      </c>
      <c r="G23" s="76">
        <v>186</v>
      </c>
      <c r="H23" s="32">
        <v>1</v>
      </c>
      <c r="I23" s="33" t="str">
        <f t="shared" si="0"/>
        <v/>
      </c>
      <c r="J23" s="33" t="str">
        <f t="shared" si="1"/>
        <v/>
      </c>
      <c r="K23" s="114"/>
      <c r="L23" s="114"/>
    </row>
    <row r="24" spans="1:12" ht="23.25" customHeight="1">
      <c r="A24" s="26">
        <f t="shared" si="2"/>
        <v>23</v>
      </c>
      <c r="B24" s="158">
        <v>1</v>
      </c>
      <c r="C24" s="75" t="s">
        <v>3414</v>
      </c>
      <c r="D24" s="75" t="s">
        <v>3415</v>
      </c>
      <c r="E24" s="75" t="s">
        <v>208</v>
      </c>
      <c r="F24" s="76" t="s">
        <v>182</v>
      </c>
      <c r="G24" s="76">
        <v>187</v>
      </c>
      <c r="H24" s="32">
        <v>1</v>
      </c>
      <c r="I24" s="33" t="str">
        <f t="shared" si="0"/>
        <v/>
      </c>
      <c r="J24" s="33" t="str">
        <f t="shared" si="1"/>
        <v/>
      </c>
      <c r="K24" s="34"/>
      <c r="L24" s="34"/>
    </row>
    <row r="25" spans="1:12" ht="23.25" customHeight="1">
      <c r="A25" s="26">
        <f t="shared" si="2"/>
        <v>24</v>
      </c>
      <c r="B25" s="158">
        <v>1</v>
      </c>
      <c r="C25" s="75" t="s">
        <v>3416</v>
      </c>
      <c r="D25" s="75" t="s">
        <v>3417</v>
      </c>
      <c r="E25" s="75" t="s">
        <v>208</v>
      </c>
      <c r="F25" s="76" t="s">
        <v>182</v>
      </c>
      <c r="G25" s="76">
        <v>188</v>
      </c>
      <c r="H25" s="32">
        <v>1</v>
      </c>
      <c r="I25" s="33" t="str">
        <f t="shared" si="0"/>
        <v/>
      </c>
      <c r="J25" s="33" t="str">
        <f t="shared" si="1"/>
        <v/>
      </c>
      <c r="K25" s="114"/>
      <c r="L25" s="114"/>
    </row>
    <row r="26" spans="1:12" ht="23.25" customHeight="1">
      <c r="A26" s="26">
        <f t="shared" si="2"/>
        <v>25</v>
      </c>
      <c r="B26" s="158">
        <v>1</v>
      </c>
      <c r="C26" s="75" t="s">
        <v>3418</v>
      </c>
      <c r="D26" s="75" t="s">
        <v>3419</v>
      </c>
      <c r="E26" s="75" t="s">
        <v>208</v>
      </c>
      <c r="F26" s="76" t="s">
        <v>182</v>
      </c>
      <c r="G26" s="76">
        <v>189</v>
      </c>
      <c r="H26" s="32">
        <v>1</v>
      </c>
      <c r="I26" s="33" t="str">
        <f t="shared" si="0"/>
        <v/>
      </c>
      <c r="J26" s="33" t="str">
        <f t="shared" si="1"/>
        <v/>
      </c>
      <c r="K26" s="114"/>
      <c r="L26" s="114"/>
    </row>
    <row r="27" spans="1:12" ht="23.25" customHeight="1">
      <c r="A27" s="26">
        <f t="shared" si="2"/>
        <v>26</v>
      </c>
      <c r="B27" s="158">
        <v>1</v>
      </c>
      <c r="C27" s="75" t="s">
        <v>3420</v>
      </c>
      <c r="D27" s="75" t="s">
        <v>3421</v>
      </c>
      <c r="E27" s="75" t="s">
        <v>208</v>
      </c>
      <c r="F27" s="76" t="s">
        <v>182</v>
      </c>
      <c r="G27" s="76">
        <v>190</v>
      </c>
      <c r="H27" s="32">
        <v>1</v>
      </c>
      <c r="I27" s="33" t="str">
        <f t="shared" si="0"/>
        <v/>
      </c>
      <c r="J27" s="33" t="str">
        <f t="shared" si="1"/>
        <v/>
      </c>
      <c r="K27" s="114"/>
      <c r="L27" s="114"/>
    </row>
    <row r="28" spans="1:12" ht="23.25" customHeight="1">
      <c r="A28" s="26">
        <f t="shared" si="2"/>
        <v>27</v>
      </c>
      <c r="B28" s="158">
        <v>1</v>
      </c>
      <c r="C28" s="75" t="s">
        <v>3422</v>
      </c>
      <c r="D28" s="75" t="s">
        <v>3423</v>
      </c>
      <c r="E28" s="75" t="s">
        <v>208</v>
      </c>
      <c r="F28" s="76" t="s">
        <v>182</v>
      </c>
      <c r="G28" s="76">
        <v>191</v>
      </c>
      <c r="H28" s="32">
        <v>1</v>
      </c>
      <c r="I28" s="33" t="str">
        <f t="shared" si="0"/>
        <v/>
      </c>
      <c r="J28" s="33" t="str">
        <f t="shared" si="1"/>
        <v/>
      </c>
      <c r="K28" s="114"/>
      <c r="L28" s="114"/>
    </row>
    <row r="29" spans="1:12" ht="23.25" customHeight="1">
      <c r="A29" s="26">
        <f t="shared" si="2"/>
        <v>28</v>
      </c>
      <c r="B29" s="158">
        <v>1</v>
      </c>
      <c r="C29" s="75" t="s">
        <v>3424</v>
      </c>
      <c r="D29" s="75" t="s">
        <v>3425</v>
      </c>
      <c r="E29" s="75" t="s">
        <v>208</v>
      </c>
      <c r="F29" s="76" t="s">
        <v>182</v>
      </c>
      <c r="G29" s="76">
        <v>192</v>
      </c>
      <c r="H29" s="32">
        <v>1</v>
      </c>
      <c r="I29" s="33" t="str">
        <f t="shared" si="0"/>
        <v/>
      </c>
      <c r="J29" s="33" t="str">
        <f t="shared" si="1"/>
        <v/>
      </c>
      <c r="K29" s="114"/>
      <c r="L29" s="114"/>
    </row>
    <row r="30" spans="1:12" ht="23.25" customHeight="1">
      <c r="A30" s="26">
        <f t="shared" si="2"/>
        <v>29</v>
      </c>
      <c r="B30" s="158">
        <v>1</v>
      </c>
      <c r="C30" s="75" t="s">
        <v>3426</v>
      </c>
      <c r="D30" s="75" t="s">
        <v>3427</v>
      </c>
      <c r="E30" s="75" t="s">
        <v>208</v>
      </c>
      <c r="F30" s="76" t="s">
        <v>182</v>
      </c>
      <c r="G30" s="76">
        <v>193</v>
      </c>
      <c r="H30" s="32">
        <v>1</v>
      </c>
      <c r="I30" s="33" t="str">
        <f t="shared" si="0"/>
        <v/>
      </c>
      <c r="J30" s="33" t="str">
        <f t="shared" si="1"/>
        <v/>
      </c>
      <c r="K30" s="114"/>
      <c r="L30" s="114"/>
    </row>
    <row r="31" spans="1:12" ht="23.25" customHeight="1">
      <c r="A31" s="26">
        <f t="shared" si="2"/>
        <v>30</v>
      </c>
      <c r="B31" s="158">
        <v>1</v>
      </c>
      <c r="C31" s="75" t="s">
        <v>3428</v>
      </c>
      <c r="D31" s="75" t="s">
        <v>3429</v>
      </c>
      <c r="E31" s="75" t="s">
        <v>208</v>
      </c>
      <c r="F31" s="76" t="s">
        <v>182</v>
      </c>
      <c r="G31" s="76">
        <v>194</v>
      </c>
      <c r="H31" s="32">
        <v>1</v>
      </c>
      <c r="I31" s="33" t="str">
        <f t="shared" si="0"/>
        <v/>
      </c>
      <c r="J31" s="33" t="str">
        <f t="shared" si="1"/>
        <v/>
      </c>
      <c r="K31" s="114"/>
      <c r="L31" s="114"/>
    </row>
    <row r="32" spans="1:12" ht="12.75" customHeight="1">
      <c r="A32" s="26">
        <f t="shared" si="2"/>
        <v>31</v>
      </c>
      <c r="B32" s="158">
        <v>1</v>
      </c>
      <c r="C32" s="75" t="s">
        <v>3430</v>
      </c>
      <c r="D32" s="75" t="s">
        <v>3431</v>
      </c>
      <c r="E32" s="75"/>
      <c r="F32" s="76" t="s">
        <v>2262</v>
      </c>
      <c r="G32" s="76">
        <v>195</v>
      </c>
      <c r="H32" s="32">
        <v>5</v>
      </c>
      <c r="I32" s="33" t="str">
        <f t="shared" si="0"/>
        <v/>
      </c>
      <c r="J32" s="274">
        <f>IF(J33="-",_xlfn.NUMBERVALUE(I32)/10*-1,_xlfn.NUMBERVALUE(I32)/10)</f>
        <v>0</v>
      </c>
      <c r="K32" s="114"/>
      <c r="L32" s="114"/>
    </row>
    <row r="33" spans="1:12" ht="12.75" customHeight="1">
      <c r="A33" s="26">
        <f t="shared" si="2"/>
        <v>32</v>
      </c>
      <c r="B33" s="158">
        <v>1</v>
      </c>
      <c r="C33" s="75" t="s">
        <v>3432</v>
      </c>
      <c r="D33" s="75" t="s">
        <v>3433</v>
      </c>
      <c r="E33" s="75"/>
      <c r="F33" s="76" t="s">
        <v>2262</v>
      </c>
      <c r="G33" s="76">
        <v>200</v>
      </c>
      <c r="H33" s="32">
        <v>5</v>
      </c>
      <c r="I33" s="33" t="str">
        <f t="shared" si="0"/>
        <v/>
      </c>
      <c r="J33" s="274">
        <f t="shared" ref="J33:J41" si="5">IF(J34="-",_xlfn.NUMBERVALUE(I33)/10*-1,_xlfn.NUMBERVALUE(I33)/10)</f>
        <v>0</v>
      </c>
      <c r="K33" s="114"/>
      <c r="L33" s="114"/>
    </row>
    <row r="34" spans="1:12" ht="12.75" customHeight="1">
      <c r="A34" s="26">
        <f t="shared" si="2"/>
        <v>33</v>
      </c>
      <c r="B34" s="158">
        <v>1</v>
      </c>
      <c r="C34" s="75" t="s">
        <v>3434</v>
      </c>
      <c r="D34" s="75" t="s">
        <v>3435</v>
      </c>
      <c r="E34" s="75"/>
      <c r="F34" s="76" t="s">
        <v>2262</v>
      </c>
      <c r="G34" s="76">
        <v>205</v>
      </c>
      <c r="H34" s="32">
        <v>5</v>
      </c>
      <c r="I34" s="33" t="str">
        <f t="shared" si="0"/>
        <v/>
      </c>
      <c r="J34" s="274">
        <f t="shared" si="5"/>
        <v>0</v>
      </c>
      <c r="K34" s="114"/>
      <c r="L34" s="114"/>
    </row>
    <row r="35" spans="1:12" ht="12.75" customHeight="1">
      <c r="A35" s="26">
        <f t="shared" si="2"/>
        <v>34</v>
      </c>
      <c r="B35" s="158">
        <v>1</v>
      </c>
      <c r="C35" s="75" t="s">
        <v>3436</v>
      </c>
      <c r="D35" s="75" t="s">
        <v>3437</v>
      </c>
      <c r="E35" s="75"/>
      <c r="F35" s="76" t="s">
        <v>2262</v>
      </c>
      <c r="G35" s="76">
        <v>210</v>
      </c>
      <c r="H35" s="32">
        <v>5</v>
      </c>
      <c r="I35" s="33" t="str">
        <f t="shared" si="0"/>
        <v/>
      </c>
      <c r="J35" s="274">
        <f t="shared" si="5"/>
        <v>0</v>
      </c>
      <c r="K35" s="114"/>
      <c r="L35" s="114"/>
    </row>
    <row r="36" spans="1:12" ht="12.75" customHeight="1">
      <c r="A36" s="26">
        <f t="shared" si="2"/>
        <v>35</v>
      </c>
      <c r="B36" s="158">
        <v>1</v>
      </c>
      <c r="C36" s="75" t="s">
        <v>3438</v>
      </c>
      <c r="D36" s="75" t="s">
        <v>3439</v>
      </c>
      <c r="E36" s="75"/>
      <c r="F36" s="76" t="s">
        <v>2262</v>
      </c>
      <c r="G36" s="76">
        <v>215</v>
      </c>
      <c r="H36" s="32">
        <v>5</v>
      </c>
      <c r="I36" s="33" t="str">
        <f t="shared" si="0"/>
        <v/>
      </c>
      <c r="J36" s="274">
        <f t="shared" si="5"/>
        <v>0</v>
      </c>
      <c r="K36" s="114"/>
      <c r="L36" s="114"/>
    </row>
    <row r="37" spans="1:12" ht="12.75" customHeight="1">
      <c r="A37" s="26">
        <f t="shared" si="2"/>
        <v>36</v>
      </c>
      <c r="B37" s="158">
        <v>1</v>
      </c>
      <c r="C37" s="75" t="s">
        <v>3440</v>
      </c>
      <c r="D37" s="75" t="s">
        <v>3441</v>
      </c>
      <c r="E37" s="75"/>
      <c r="F37" s="76" t="s">
        <v>2262</v>
      </c>
      <c r="G37" s="76">
        <v>220</v>
      </c>
      <c r="H37" s="32">
        <v>5</v>
      </c>
      <c r="I37" s="33" t="str">
        <f t="shared" si="0"/>
        <v/>
      </c>
      <c r="J37" s="274">
        <f t="shared" si="5"/>
        <v>0</v>
      </c>
      <c r="K37" s="114"/>
      <c r="L37" s="114"/>
    </row>
    <row r="38" spans="1:12" ht="12.75" customHeight="1">
      <c r="A38" s="26">
        <f t="shared" si="2"/>
        <v>37</v>
      </c>
      <c r="B38" s="158">
        <v>1</v>
      </c>
      <c r="C38" s="75" t="s">
        <v>3442</v>
      </c>
      <c r="D38" s="75" t="s">
        <v>3443</v>
      </c>
      <c r="E38" s="75"/>
      <c r="F38" s="76" t="s">
        <v>2262</v>
      </c>
      <c r="G38" s="76">
        <v>225</v>
      </c>
      <c r="H38" s="32">
        <v>5</v>
      </c>
      <c r="I38" s="33" t="str">
        <f t="shared" si="0"/>
        <v/>
      </c>
      <c r="J38" s="274">
        <f t="shared" si="5"/>
        <v>0</v>
      </c>
      <c r="K38" s="114"/>
      <c r="L38" s="114"/>
    </row>
    <row r="39" spans="1:12" ht="12.75" customHeight="1">
      <c r="A39" s="26">
        <f t="shared" si="2"/>
        <v>38</v>
      </c>
      <c r="B39" s="158">
        <v>1</v>
      </c>
      <c r="C39" s="75" t="s">
        <v>3444</v>
      </c>
      <c r="D39" s="75" t="s">
        <v>3445</v>
      </c>
      <c r="E39" s="75"/>
      <c r="F39" s="76" t="s">
        <v>2262</v>
      </c>
      <c r="G39" s="76">
        <v>230</v>
      </c>
      <c r="H39" s="32">
        <v>5</v>
      </c>
      <c r="I39" s="33" t="str">
        <f t="shared" si="0"/>
        <v/>
      </c>
      <c r="J39" s="274">
        <f t="shared" si="5"/>
        <v>0</v>
      </c>
      <c r="K39" s="114"/>
      <c r="L39" s="114"/>
    </row>
    <row r="40" spans="1:12" ht="12.75" customHeight="1">
      <c r="A40" s="26">
        <f t="shared" si="2"/>
        <v>39</v>
      </c>
      <c r="B40" s="158">
        <v>1</v>
      </c>
      <c r="C40" s="75" t="s">
        <v>3446</v>
      </c>
      <c r="D40" s="75" t="s">
        <v>3447</v>
      </c>
      <c r="E40" s="75"/>
      <c r="F40" s="76" t="s">
        <v>2262</v>
      </c>
      <c r="G40" s="76">
        <v>235</v>
      </c>
      <c r="H40" s="32">
        <v>5</v>
      </c>
      <c r="I40" s="33" t="str">
        <f t="shared" si="0"/>
        <v/>
      </c>
      <c r="J40" s="274">
        <f t="shared" si="5"/>
        <v>0</v>
      </c>
      <c r="K40" s="114"/>
      <c r="L40" s="114"/>
    </row>
    <row r="41" spans="1:12" ht="12.75" customHeight="1">
      <c r="A41" s="26">
        <f t="shared" si="2"/>
        <v>40</v>
      </c>
      <c r="B41" s="158">
        <v>1</v>
      </c>
      <c r="C41" s="75" t="s">
        <v>3448</v>
      </c>
      <c r="D41" s="75" t="s">
        <v>3449</v>
      </c>
      <c r="E41" s="75"/>
      <c r="F41" s="76" t="s">
        <v>2262</v>
      </c>
      <c r="G41" s="76">
        <v>240</v>
      </c>
      <c r="H41" s="32">
        <v>5</v>
      </c>
      <c r="I41" s="33" t="str">
        <f t="shared" si="0"/>
        <v/>
      </c>
      <c r="J41" s="274">
        <f t="shared" si="5"/>
        <v>0</v>
      </c>
      <c r="K41" s="114"/>
      <c r="L41" s="114"/>
    </row>
    <row r="42" spans="1:12" ht="12.75" customHeight="1">
      <c r="A42" s="26">
        <f t="shared" si="2"/>
        <v>41</v>
      </c>
      <c r="B42" s="158">
        <v>1</v>
      </c>
      <c r="C42" s="75" t="s">
        <v>3450</v>
      </c>
      <c r="D42" s="75" t="s">
        <v>3451</v>
      </c>
      <c r="E42" s="75" t="s">
        <v>208</v>
      </c>
      <c r="F42" s="76" t="s">
        <v>182</v>
      </c>
      <c r="G42" s="76">
        <v>245</v>
      </c>
      <c r="H42" s="32">
        <v>1</v>
      </c>
      <c r="I42" s="33" t="str">
        <f t="shared" si="0"/>
        <v/>
      </c>
      <c r="J42" s="33" t="str">
        <f t="shared" si="1"/>
        <v/>
      </c>
      <c r="K42" s="114"/>
      <c r="L42" s="114"/>
    </row>
    <row r="43" spans="1:12" ht="12.75" customHeight="1">
      <c r="A43" s="26">
        <f t="shared" si="2"/>
        <v>42</v>
      </c>
      <c r="B43" s="158">
        <v>1</v>
      </c>
      <c r="C43" s="75" t="s">
        <v>3452</v>
      </c>
      <c r="D43" s="75" t="s">
        <v>3453</v>
      </c>
      <c r="E43" s="75" t="s">
        <v>208</v>
      </c>
      <c r="F43" s="76" t="s">
        <v>182</v>
      </c>
      <c r="G43" s="76">
        <v>246</v>
      </c>
      <c r="H43" s="32">
        <v>1</v>
      </c>
      <c r="I43" s="33" t="str">
        <f t="shared" si="0"/>
        <v/>
      </c>
      <c r="J43" s="33" t="str">
        <f t="shared" si="1"/>
        <v/>
      </c>
      <c r="K43" s="114"/>
      <c r="L43" s="114"/>
    </row>
    <row r="44" spans="1:12" ht="12.75" customHeight="1">
      <c r="A44" s="26">
        <f t="shared" si="2"/>
        <v>43</v>
      </c>
      <c r="B44" s="158">
        <v>1</v>
      </c>
      <c r="C44" s="75" t="s">
        <v>3454</v>
      </c>
      <c r="D44" s="75" t="s">
        <v>3455</v>
      </c>
      <c r="E44" s="75" t="s">
        <v>208</v>
      </c>
      <c r="F44" s="76" t="s">
        <v>182</v>
      </c>
      <c r="G44" s="76">
        <v>247</v>
      </c>
      <c r="H44" s="32">
        <v>1</v>
      </c>
      <c r="I44" s="33" t="str">
        <f t="shared" si="0"/>
        <v/>
      </c>
      <c r="J44" s="33" t="str">
        <f t="shared" si="1"/>
        <v/>
      </c>
      <c r="K44" s="114"/>
      <c r="L44" s="114"/>
    </row>
    <row r="45" spans="1:12" ht="12.75" customHeight="1">
      <c r="A45" s="26">
        <f t="shared" si="2"/>
        <v>44</v>
      </c>
      <c r="B45" s="158">
        <v>1</v>
      </c>
      <c r="C45" s="75" t="s">
        <v>3456</v>
      </c>
      <c r="D45" s="75" t="s">
        <v>3457</v>
      </c>
      <c r="E45" s="75" t="s">
        <v>208</v>
      </c>
      <c r="F45" s="76" t="s">
        <v>182</v>
      </c>
      <c r="G45" s="76">
        <v>248</v>
      </c>
      <c r="H45" s="32">
        <v>1</v>
      </c>
      <c r="I45" s="33" t="str">
        <f t="shared" si="0"/>
        <v/>
      </c>
      <c r="J45" s="33" t="str">
        <f t="shared" si="1"/>
        <v/>
      </c>
      <c r="K45" s="114"/>
      <c r="L45" s="114"/>
    </row>
    <row r="46" spans="1:12" ht="12.75" customHeight="1">
      <c r="A46" s="26">
        <f t="shared" si="2"/>
        <v>45</v>
      </c>
      <c r="B46" s="158">
        <v>1</v>
      </c>
      <c r="C46" s="75" t="s">
        <v>3458</v>
      </c>
      <c r="D46" s="75" t="s">
        <v>3459</v>
      </c>
      <c r="E46" s="75" t="s">
        <v>208</v>
      </c>
      <c r="F46" s="76" t="s">
        <v>182</v>
      </c>
      <c r="G46" s="76">
        <v>249</v>
      </c>
      <c r="H46" s="32">
        <v>1</v>
      </c>
      <c r="I46" s="33" t="str">
        <f t="shared" si="0"/>
        <v/>
      </c>
      <c r="J46" s="33" t="str">
        <f t="shared" si="1"/>
        <v/>
      </c>
      <c r="K46" s="114"/>
      <c r="L46" s="114"/>
    </row>
    <row r="47" spans="1:12" ht="12.75" customHeight="1">
      <c r="A47" s="26">
        <f t="shared" si="2"/>
        <v>46</v>
      </c>
      <c r="B47" s="158">
        <v>1</v>
      </c>
      <c r="C47" s="75" t="s">
        <v>3460</v>
      </c>
      <c r="D47" s="75" t="s">
        <v>3461</v>
      </c>
      <c r="E47" s="75" t="s">
        <v>208</v>
      </c>
      <c r="F47" s="76" t="s">
        <v>182</v>
      </c>
      <c r="G47" s="76">
        <v>250</v>
      </c>
      <c r="H47" s="32">
        <v>1</v>
      </c>
      <c r="I47" s="33" t="str">
        <f t="shared" si="0"/>
        <v/>
      </c>
      <c r="J47" s="33" t="str">
        <f t="shared" si="1"/>
        <v/>
      </c>
      <c r="K47" s="114"/>
      <c r="L47" s="114"/>
    </row>
    <row r="48" spans="1:12" ht="12.75" customHeight="1">
      <c r="A48" s="26">
        <f t="shared" si="2"/>
        <v>47</v>
      </c>
      <c r="B48" s="158">
        <v>1</v>
      </c>
      <c r="C48" s="75" t="s">
        <v>3462</v>
      </c>
      <c r="D48" s="75" t="s">
        <v>3463</v>
      </c>
      <c r="E48" s="75" t="s">
        <v>208</v>
      </c>
      <c r="F48" s="76" t="s">
        <v>182</v>
      </c>
      <c r="G48" s="76">
        <v>251</v>
      </c>
      <c r="H48" s="32">
        <v>1</v>
      </c>
      <c r="I48" s="33" t="str">
        <f t="shared" si="0"/>
        <v/>
      </c>
      <c r="J48" s="33" t="str">
        <f t="shared" si="1"/>
        <v/>
      </c>
      <c r="K48" s="114"/>
      <c r="L48" s="114"/>
    </row>
    <row r="49" spans="1:12" ht="12.75" customHeight="1">
      <c r="A49" s="26">
        <f t="shared" si="2"/>
        <v>48</v>
      </c>
      <c r="B49" s="158">
        <v>1</v>
      </c>
      <c r="C49" s="75" t="s">
        <v>3464</v>
      </c>
      <c r="D49" s="75" t="s">
        <v>3465</v>
      </c>
      <c r="E49" s="75" t="s">
        <v>208</v>
      </c>
      <c r="F49" s="76" t="s">
        <v>182</v>
      </c>
      <c r="G49" s="76">
        <v>252</v>
      </c>
      <c r="H49" s="32">
        <v>1</v>
      </c>
      <c r="I49" s="33" t="str">
        <f t="shared" si="0"/>
        <v/>
      </c>
      <c r="J49" s="33" t="str">
        <f t="shared" si="1"/>
        <v/>
      </c>
      <c r="K49" s="114"/>
      <c r="L49" s="114"/>
    </row>
    <row r="50" spans="1:12" ht="12.75" customHeight="1">
      <c r="A50" s="26">
        <f t="shared" si="2"/>
        <v>49</v>
      </c>
      <c r="B50" s="158">
        <v>1</v>
      </c>
      <c r="C50" s="75" t="s">
        <v>3466</v>
      </c>
      <c r="D50" s="75" t="s">
        <v>3467</v>
      </c>
      <c r="E50" s="75" t="s">
        <v>208</v>
      </c>
      <c r="F50" s="76" t="s">
        <v>182</v>
      </c>
      <c r="G50" s="76">
        <v>253</v>
      </c>
      <c r="H50" s="32">
        <v>1</v>
      </c>
      <c r="I50" s="33" t="str">
        <f t="shared" si="0"/>
        <v/>
      </c>
      <c r="J50" s="33" t="str">
        <f t="shared" si="1"/>
        <v/>
      </c>
      <c r="K50" s="114"/>
      <c r="L50" s="114"/>
    </row>
    <row r="51" spans="1:12" ht="12.75" customHeight="1">
      <c r="A51" s="26">
        <f t="shared" si="2"/>
        <v>50</v>
      </c>
      <c r="B51" s="158">
        <v>1</v>
      </c>
      <c r="C51" s="75" t="s">
        <v>3468</v>
      </c>
      <c r="D51" s="75" t="s">
        <v>3469</v>
      </c>
      <c r="E51" s="75" t="s">
        <v>208</v>
      </c>
      <c r="F51" s="76" t="s">
        <v>182</v>
      </c>
      <c r="G51" s="76">
        <v>254</v>
      </c>
      <c r="H51" s="32">
        <v>1</v>
      </c>
      <c r="I51" s="33" t="str">
        <f t="shared" si="0"/>
        <v/>
      </c>
      <c r="J51" s="33" t="str">
        <f t="shared" si="1"/>
        <v/>
      </c>
      <c r="K51" s="114"/>
      <c r="L51" s="114"/>
    </row>
    <row r="52" spans="1:12" ht="37.5" customHeight="1">
      <c r="A52" s="26">
        <f t="shared" si="2"/>
        <v>51</v>
      </c>
      <c r="B52" s="158">
        <v>1</v>
      </c>
      <c r="C52" s="75" t="s">
        <v>3470</v>
      </c>
      <c r="D52" s="75" t="s">
        <v>2853</v>
      </c>
      <c r="E52" s="75" t="s">
        <v>181</v>
      </c>
      <c r="F52" s="76" t="s">
        <v>182</v>
      </c>
      <c r="G52" s="76">
        <v>255</v>
      </c>
      <c r="H52" s="77">
        <v>1</v>
      </c>
      <c r="I52" s="33" t="str">
        <f t="shared" si="0"/>
        <v/>
      </c>
      <c r="J52" s="33" t="str">
        <f t="shared" si="1"/>
        <v/>
      </c>
      <c r="K52" s="114"/>
      <c r="L52" s="114"/>
    </row>
    <row r="53" spans="1:12" ht="12.75" customHeight="1">
      <c r="A53" s="26">
        <f t="shared" si="2"/>
        <v>52</v>
      </c>
      <c r="B53" s="158">
        <v>1</v>
      </c>
      <c r="C53" s="75" t="s">
        <v>1013</v>
      </c>
      <c r="D53" s="75"/>
      <c r="E53" s="75"/>
      <c r="F53" s="76" t="s">
        <v>3471</v>
      </c>
      <c r="G53" s="76">
        <v>256</v>
      </c>
      <c r="H53" s="32">
        <v>64</v>
      </c>
      <c r="I53" s="33" t="str">
        <f t="shared" si="0"/>
        <v/>
      </c>
      <c r="J53" s="33" t="str">
        <f t="shared" si="1"/>
        <v/>
      </c>
      <c r="K53" s="114"/>
      <c r="L53" s="114"/>
    </row>
    <row r="54" spans="1:12" ht="12.75" customHeight="1" thickBot="1">
      <c r="A54" s="26">
        <f>IF(B54=1,TRUNC(A52)+1,A52+0.1)</f>
        <v>52</v>
      </c>
      <c r="B54" s="158">
        <v>1</v>
      </c>
      <c r="C54" s="75" t="s">
        <v>3472</v>
      </c>
      <c r="D54" s="75" t="s">
        <v>749</v>
      </c>
      <c r="E54" s="75"/>
      <c r="F54" s="76" t="s">
        <v>182</v>
      </c>
      <c r="G54" s="76">
        <v>320</v>
      </c>
      <c r="H54" s="77">
        <v>1</v>
      </c>
      <c r="I54" s="133" t="str">
        <f t="shared" si="0"/>
        <v/>
      </c>
      <c r="J54" s="133" t="str">
        <f t="shared" si="1"/>
        <v/>
      </c>
      <c r="K54" s="114"/>
      <c r="L54" s="114"/>
    </row>
    <row r="55" spans="1:12" ht="13.5" thickTop="1"/>
  </sheetData>
  <autoFilter ref="A1:L54" xr:uid="{00000000-0009-0000-0000-000014000000}"/>
  <conditionalFormatting sqref="A2:K200">
    <cfRule type="expression" dxfId="295" priority="2">
      <formula>$K2&lt;&gt;""</formula>
    </cfRule>
  </conditionalFormatting>
  <conditionalFormatting sqref="L2:L200">
    <cfRule type="expression" dxfId="294" priority="1">
      <formula>$K2&lt;&gt;""</formula>
    </cfRule>
  </conditionalFormatting>
  <pageMargins left="0.75" right="0.75" top="1" bottom="1" header="0.5" footer="0.5"/>
  <pageSetup paperSize="9" orientation="portrait" verticalDpi="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filterMode="1">
    <tabColor rgb="FFC00000"/>
    <outlinePr summaryBelow="0"/>
  </sheetPr>
  <dimension ref="A1:L83"/>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cols>
    <col min="1" max="1" width="4.3984375" style="88" bestFit="1" customWidth="1"/>
    <col min="2" max="2" width="2.19921875" style="89" customWidth="1"/>
    <col min="3" max="3" width="17" style="88" bestFit="1" customWidth="1"/>
    <col min="4" max="4" width="39"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2" width="20.8984375" style="88" customWidth="1"/>
    <col min="13" max="16384" width="8.796875" style="2"/>
  </cols>
  <sheetData>
    <row r="1" spans="1:12" ht="60.75" customHeight="1" thickTop="1">
      <c r="A1" s="15" t="s">
        <v>134</v>
      </c>
      <c r="B1" s="16" t="s">
        <v>135</v>
      </c>
      <c r="C1" s="15" t="s">
        <v>136</v>
      </c>
      <c r="D1" s="15" t="s">
        <v>137</v>
      </c>
      <c r="E1" s="15" t="s">
        <v>953</v>
      </c>
      <c r="F1" s="15" t="s">
        <v>139</v>
      </c>
      <c r="G1" s="20" t="s">
        <v>140</v>
      </c>
      <c r="H1" s="22" t="s">
        <v>141</v>
      </c>
      <c r="I1" s="23"/>
      <c r="J1" s="255" t="s">
        <v>5658</v>
      </c>
      <c r="K1" s="94" t="s">
        <v>1870</v>
      </c>
      <c r="L1" s="94" t="s">
        <v>147</v>
      </c>
    </row>
    <row r="2" spans="1:12" ht="45">
      <c r="A2" s="26">
        <v>1</v>
      </c>
      <c r="B2" s="158">
        <v>1</v>
      </c>
      <c r="C2" s="75" t="s">
        <v>3473</v>
      </c>
      <c r="D2" s="75" t="s">
        <v>1872</v>
      </c>
      <c r="E2" s="75"/>
      <c r="F2" s="76" t="s">
        <v>153</v>
      </c>
      <c r="G2" s="31">
        <v>1</v>
      </c>
      <c r="H2" s="32">
        <v>6</v>
      </c>
      <c r="I2" s="33" t="str">
        <f>MID($I$1,G2,H2)</f>
        <v/>
      </c>
      <c r="J2" s="243">
        <f>_xlfn.NUMBERVALUE(I2)</f>
        <v>0</v>
      </c>
      <c r="K2" s="114" t="s">
        <v>2406</v>
      </c>
      <c r="L2" s="114"/>
    </row>
    <row r="3" spans="1:12" ht="45">
      <c r="A3" s="26">
        <f>IF(B3=1,TRUNC(A2)+1,A2+0.1)</f>
        <v>2</v>
      </c>
      <c r="B3" s="158">
        <v>1</v>
      </c>
      <c r="C3" s="75" t="s">
        <v>3474</v>
      </c>
      <c r="D3" s="75" t="s">
        <v>1875</v>
      </c>
      <c r="E3" s="75" t="s">
        <v>1876</v>
      </c>
      <c r="F3" s="76" t="s">
        <v>182</v>
      </c>
      <c r="G3" s="31">
        <v>7</v>
      </c>
      <c r="H3" s="32">
        <v>1</v>
      </c>
      <c r="I3" s="33" t="str">
        <f t="shared" ref="I3:I66" si="0">MID($I$1,G3,H3)</f>
        <v/>
      </c>
      <c r="J3" s="33" t="str">
        <f t="shared" ref="J3:J66" si="1">I3</f>
        <v/>
      </c>
      <c r="K3" s="114"/>
      <c r="L3" s="114"/>
    </row>
    <row r="4" spans="1:12" ht="35.1" customHeight="1">
      <c r="A4" s="26">
        <f t="shared" ref="A4:A53" si="2">IF(B4=1,TRUNC(A3)+1,A3+0.1)</f>
        <v>3</v>
      </c>
      <c r="B4" s="158">
        <v>1</v>
      </c>
      <c r="C4" s="75" t="s">
        <v>3475</v>
      </c>
      <c r="D4" s="75" t="s">
        <v>1878</v>
      </c>
      <c r="E4" s="75" t="s">
        <v>1879</v>
      </c>
      <c r="F4" s="76" t="s">
        <v>161</v>
      </c>
      <c r="G4" s="31">
        <v>8</v>
      </c>
      <c r="H4" s="32">
        <v>4</v>
      </c>
      <c r="I4" s="33" t="str">
        <f t="shared" si="0"/>
        <v/>
      </c>
      <c r="J4" s="33" t="str">
        <f t="shared" si="1"/>
        <v/>
      </c>
      <c r="K4" s="114" t="s">
        <v>1880</v>
      </c>
      <c r="L4" s="114"/>
    </row>
    <row r="5" spans="1:12" ht="12.75" customHeight="1">
      <c r="A5" s="26">
        <f t="shared" si="2"/>
        <v>4</v>
      </c>
      <c r="B5" s="158">
        <v>1</v>
      </c>
      <c r="C5" s="75" t="s">
        <v>3476</v>
      </c>
      <c r="D5" s="75" t="s">
        <v>1882</v>
      </c>
      <c r="E5" s="75"/>
      <c r="F5" s="76" t="s">
        <v>282</v>
      </c>
      <c r="G5" s="31">
        <v>12</v>
      </c>
      <c r="H5" s="32">
        <v>3</v>
      </c>
      <c r="I5" s="33" t="str">
        <f t="shared" si="0"/>
        <v/>
      </c>
      <c r="J5" s="33" t="str">
        <f t="shared" si="1"/>
        <v/>
      </c>
      <c r="K5" s="114"/>
      <c r="L5" s="114"/>
    </row>
    <row r="6" spans="1:12" ht="12.75" customHeight="1">
      <c r="A6" s="26">
        <f t="shared" si="2"/>
        <v>5</v>
      </c>
      <c r="B6" s="158">
        <v>1</v>
      </c>
      <c r="C6" s="75" t="s">
        <v>3477</v>
      </c>
      <c r="D6" s="75" t="s">
        <v>3478</v>
      </c>
      <c r="E6" s="75" t="s">
        <v>3479</v>
      </c>
      <c r="F6" s="76" t="s">
        <v>182</v>
      </c>
      <c r="G6" s="76">
        <v>15</v>
      </c>
      <c r="H6" s="77">
        <v>1</v>
      </c>
      <c r="I6" s="33" t="str">
        <f t="shared" si="0"/>
        <v/>
      </c>
      <c r="J6" s="33" t="str">
        <f t="shared" si="1"/>
        <v/>
      </c>
      <c r="K6" s="114"/>
      <c r="L6" s="114"/>
    </row>
    <row r="7" spans="1:12" ht="12.75" customHeight="1">
      <c r="A7" s="26">
        <f t="shared" si="2"/>
        <v>6</v>
      </c>
      <c r="B7" s="158">
        <v>1</v>
      </c>
      <c r="C7" s="75" t="s">
        <v>3480</v>
      </c>
      <c r="D7" s="75" t="s">
        <v>3481</v>
      </c>
      <c r="E7" s="75" t="s">
        <v>3482</v>
      </c>
      <c r="F7" s="76" t="s">
        <v>182</v>
      </c>
      <c r="G7" s="76">
        <v>16</v>
      </c>
      <c r="H7" s="77">
        <v>1</v>
      </c>
      <c r="I7" s="33" t="str">
        <f t="shared" si="0"/>
        <v/>
      </c>
      <c r="J7" s="33" t="str">
        <f t="shared" si="1"/>
        <v/>
      </c>
      <c r="K7" s="114"/>
      <c r="L7" s="114"/>
    </row>
    <row r="8" spans="1:12" ht="12.75" customHeight="1">
      <c r="A8" s="26">
        <f t="shared" si="2"/>
        <v>7</v>
      </c>
      <c r="B8" s="158">
        <v>1</v>
      </c>
      <c r="C8" s="75" t="s">
        <v>3483</v>
      </c>
      <c r="D8" s="75" t="s">
        <v>3484</v>
      </c>
      <c r="E8" s="75"/>
      <c r="F8" s="76" t="s">
        <v>456</v>
      </c>
      <c r="G8" s="76">
        <v>17</v>
      </c>
      <c r="H8" s="77">
        <v>3</v>
      </c>
      <c r="I8" s="33" t="str">
        <f t="shared" si="0"/>
        <v/>
      </c>
      <c r="J8" s="243">
        <f>_xlfn.NUMBERVALUE(I8)</f>
        <v>0</v>
      </c>
      <c r="K8" s="114" t="s">
        <v>3485</v>
      </c>
      <c r="L8" s="114"/>
    </row>
    <row r="9" spans="1:12" ht="12.75" customHeight="1">
      <c r="A9" s="26">
        <f t="shared" si="2"/>
        <v>8</v>
      </c>
      <c r="B9" s="158">
        <v>1</v>
      </c>
      <c r="C9" s="75" t="s">
        <v>3486</v>
      </c>
      <c r="D9" s="75" t="s">
        <v>3487</v>
      </c>
      <c r="E9" s="75"/>
      <c r="F9" s="76" t="s">
        <v>342</v>
      </c>
      <c r="G9" s="76">
        <v>20</v>
      </c>
      <c r="H9" s="77">
        <v>8</v>
      </c>
      <c r="I9" s="33" t="str">
        <f t="shared" si="0"/>
        <v/>
      </c>
      <c r="J9" s="245" t="str">
        <f>IF(AND(I9&lt;&gt;"",I9&lt;&gt;"00000000"),DATE(LEFT(I9,4),MID(I9,5,2),RIGHT(I9,2)),"")</f>
        <v/>
      </c>
      <c r="K9" s="114" t="s">
        <v>3488</v>
      </c>
      <c r="L9" s="114"/>
    </row>
    <row r="10" spans="1:12" ht="12.75" customHeight="1">
      <c r="A10" s="26">
        <f t="shared" si="2"/>
        <v>9</v>
      </c>
      <c r="B10" s="158">
        <v>1</v>
      </c>
      <c r="C10" s="75" t="s">
        <v>3489</v>
      </c>
      <c r="D10" s="75" t="s">
        <v>3490</v>
      </c>
      <c r="E10" s="75"/>
      <c r="F10" s="76" t="s">
        <v>342</v>
      </c>
      <c r="G10" s="76">
        <v>28</v>
      </c>
      <c r="H10" s="77">
        <v>8</v>
      </c>
      <c r="I10" s="33" t="str">
        <f t="shared" si="0"/>
        <v/>
      </c>
      <c r="J10" s="245" t="str">
        <f>IF(AND(I10&lt;&gt;"",I10&lt;&gt;"00000000"),DATE(LEFT(I10,4),MID(I10,5,2),RIGHT(I10,2)),"")</f>
        <v/>
      </c>
      <c r="K10" s="114"/>
      <c r="L10" s="114"/>
    </row>
    <row r="11" spans="1:12" ht="12.75" customHeight="1">
      <c r="A11" s="26">
        <f t="shared" si="2"/>
        <v>10</v>
      </c>
      <c r="B11" s="158">
        <v>1</v>
      </c>
      <c r="C11" s="75" t="s">
        <v>3491</v>
      </c>
      <c r="D11" s="75" t="s">
        <v>3492</v>
      </c>
      <c r="E11" s="75"/>
      <c r="F11" s="76" t="s">
        <v>282</v>
      </c>
      <c r="G11" s="76">
        <v>36</v>
      </c>
      <c r="H11" s="77">
        <v>3</v>
      </c>
      <c r="I11" s="33" t="str">
        <f t="shared" si="0"/>
        <v/>
      </c>
      <c r="J11" s="33" t="str">
        <f t="shared" si="1"/>
        <v/>
      </c>
      <c r="K11" s="114"/>
      <c r="L11" s="114"/>
    </row>
    <row r="12" spans="1:12" ht="12.75" customHeight="1">
      <c r="A12" s="26">
        <f t="shared" si="2"/>
        <v>11</v>
      </c>
      <c r="B12" s="158">
        <v>1</v>
      </c>
      <c r="C12" s="75" t="s">
        <v>3493</v>
      </c>
      <c r="D12" s="75" t="s">
        <v>3494</v>
      </c>
      <c r="E12" s="75"/>
      <c r="F12" s="76" t="s">
        <v>282</v>
      </c>
      <c r="G12" s="76">
        <v>39</v>
      </c>
      <c r="H12" s="77">
        <v>3</v>
      </c>
      <c r="I12" s="33" t="str">
        <f t="shared" si="0"/>
        <v/>
      </c>
      <c r="J12" s="33" t="str">
        <f t="shared" si="1"/>
        <v/>
      </c>
      <c r="K12" s="114"/>
      <c r="L12" s="114"/>
    </row>
    <row r="13" spans="1:12" ht="12.75" customHeight="1">
      <c r="A13" s="26">
        <f t="shared" si="2"/>
        <v>12</v>
      </c>
      <c r="B13" s="158">
        <v>1</v>
      </c>
      <c r="C13" s="75" t="s">
        <v>3495</v>
      </c>
      <c r="D13" s="75" t="s">
        <v>3496</v>
      </c>
      <c r="E13" s="75"/>
      <c r="F13" s="76" t="s">
        <v>282</v>
      </c>
      <c r="G13" s="76">
        <v>42</v>
      </c>
      <c r="H13" s="77">
        <v>3</v>
      </c>
      <c r="I13" s="33" t="str">
        <f t="shared" si="0"/>
        <v/>
      </c>
      <c r="J13" s="33" t="str">
        <f t="shared" si="1"/>
        <v/>
      </c>
      <c r="K13" s="114"/>
      <c r="L13" s="114"/>
    </row>
    <row r="14" spans="1:12" ht="12.75" customHeight="1">
      <c r="A14" s="26">
        <f t="shared" si="2"/>
        <v>13</v>
      </c>
      <c r="B14" s="158">
        <v>1</v>
      </c>
      <c r="C14" s="75" t="s">
        <v>3497</v>
      </c>
      <c r="D14" s="75" t="s">
        <v>3498</v>
      </c>
      <c r="E14" s="75"/>
      <c r="F14" s="76" t="s">
        <v>282</v>
      </c>
      <c r="G14" s="76">
        <v>45</v>
      </c>
      <c r="H14" s="77">
        <v>3</v>
      </c>
      <c r="I14" s="33" t="str">
        <f t="shared" si="0"/>
        <v/>
      </c>
      <c r="J14" s="33" t="str">
        <f t="shared" si="1"/>
        <v/>
      </c>
      <c r="K14" s="114"/>
      <c r="L14" s="114"/>
    </row>
    <row r="15" spans="1:12" ht="12.75" customHeight="1">
      <c r="A15" s="26">
        <f t="shared" si="2"/>
        <v>14</v>
      </c>
      <c r="B15" s="158">
        <v>1</v>
      </c>
      <c r="C15" s="75" t="s">
        <v>3499</v>
      </c>
      <c r="D15" s="75" t="s">
        <v>3500</v>
      </c>
      <c r="E15" s="75"/>
      <c r="F15" s="76" t="s">
        <v>282</v>
      </c>
      <c r="G15" s="76">
        <v>48</v>
      </c>
      <c r="H15" s="77">
        <v>3</v>
      </c>
      <c r="I15" s="33" t="str">
        <f t="shared" si="0"/>
        <v/>
      </c>
      <c r="J15" s="33" t="str">
        <f t="shared" si="1"/>
        <v/>
      </c>
      <c r="K15" s="114"/>
      <c r="L15" s="114"/>
    </row>
    <row r="16" spans="1:12" ht="12.75" customHeight="1">
      <c r="A16" s="26">
        <f t="shared" si="2"/>
        <v>15</v>
      </c>
      <c r="B16" s="158">
        <v>1</v>
      </c>
      <c r="C16" s="75" t="s">
        <v>3501</v>
      </c>
      <c r="D16" s="75" t="s">
        <v>3502</v>
      </c>
      <c r="E16" s="75"/>
      <c r="F16" s="76" t="s">
        <v>282</v>
      </c>
      <c r="G16" s="76">
        <v>51</v>
      </c>
      <c r="H16" s="77">
        <v>3</v>
      </c>
      <c r="I16" s="33" t="str">
        <f t="shared" si="0"/>
        <v/>
      </c>
      <c r="J16" s="33" t="str">
        <f t="shared" si="1"/>
        <v/>
      </c>
      <c r="K16" s="114"/>
      <c r="L16" s="114"/>
    </row>
    <row r="17" spans="1:12" ht="12.75" customHeight="1">
      <c r="A17" s="26">
        <f t="shared" si="2"/>
        <v>16</v>
      </c>
      <c r="B17" s="158">
        <v>1</v>
      </c>
      <c r="C17" s="75" t="s">
        <v>3503</v>
      </c>
      <c r="D17" s="75" t="s">
        <v>3504</v>
      </c>
      <c r="E17" s="75"/>
      <c r="F17" s="76" t="s">
        <v>282</v>
      </c>
      <c r="G17" s="76">
        <v>54</v>
      </c>
      <c r="H17" s="77">
        <v>3</v>
      </c>
      <c r="I17" s="33" t="str">
        <f t="shared" si="0"/>
        <v/>
      </c>
      <c r="J17" s="33" t="str">
        <f t="shared" si="1"/>
        <v/>
      </c>
      <c r="K17" s="114"/>
      <c r="L17" s="114"/>
    </row>
    <row r="18" spans="1:12" ht="12.75" customHeight="1">
      <c r="A18" s="26">
        <f t="shared" si="2"/>
        <v>17</v>
      </c>
      <c r="B18" s="158">
        <v>1</v>
      </c>
      <c r="C18" s="75" t="s">
        <v>3505</v>
      </c>
      <c r="D18" s="75" t="s">
        <v>3506</v>
      </c>
      <c r="E18" s="75"/>
      <c r="F18" s="76" t="s">
        <v>282</v>
      </c>
      <c r="G18" s="76">
        <v>57</v>
      </c>
      <c r="H18" s="77">
        <v>3</v>
      </c>
      <c r="I18" s="33" t="str">
        <f t="shared" si="0"/>
        <v/>
      </c>
      <c r="J18" s="33" t="str">
        <f t="shared" si="1"/>
        <v/>
      </c>
      <c r="K18" s="114"/>
      <c r="L18" s="114"/>
    </row>
    <row r="19" spans="1:12" ht="12.75" customHeight="1">
      <c r="A19" s="26">
        <f t="shared" si="2"/>
        <v>18</v>
      </c>
      <c r="B19" s="158">
        <v>1</v>
      </c>
      <c r="C19" s="75" t="s">
        <v>3507</v>
      </c>
      <c r="D19" s="75" t="s">
        <v>3508</v>
      </c>
      <c r="E19" s="75"/>
      <c r="F19" s="76" t="s">
        <v>282</v>
      </c>
      <c r="G19" s="76">
        <v>60</v>
      </c>
      <c r="H19" s="77">
        <v>3</v>
      </c>
      <c r="I19" s="33" t="str">
        <f t="shared" si="0"/>
        <v/>
      </c>
      <c r="J19" s="33" t="str">
        <f t="shared" si="1"/>
        <v/>
      </c>
      <c r="K19" s="114"/>
      <c r="L19" s="114"/>
    </row>
    <row r="20" spans="1:12" ht="12.75" customHeight="1">
      <c r="A20" s="26">
        <f t="shared" si="2"/>
        <v>19</v>
      </c>
      <c r="B20" s="158">
        <v>1</v>
      </c>
      <c r="C20" s="75" t="s">
        <v>3509</v>
      </c>
      <c r="D20" s="75" t="s">
        <v>3510</v>
      </c>
      <c r="E20" s="75"/>
      <c r="F20" s="76" t="s">
        <v>282</v>
      </c>
      <c r="G20" s="76">
        <v>63</v>
      </c>
      <c r="H20" s="77">
        <v>3</v>
      </c>
      <c r="I20" s="33" t="str">
        <f t="shared" si="0"/>
        <v/>
      </c>
      <c r="J20" s="33" t="str">
        <f t="shared" si="1"/>
        <v/>
      </c>
      <c r="K20" s="114"/>
      <c r="L20" s="114"/>
    </row>
    <row r="21" spans="1:12" ht="12.75" customHeight="1">
      <c r="A21" s="26">
        <f t="shared" si="2"/>
        <v>20</v>
      </c>
      <c r="B21" s="158">
        <v>1</v>
      </c>
      <c r="C21" s="75" t="s">
        <v>3511</v>
      </c>
      <c r="D21" s="75" t="s">
        <v>3512</v>
      </c>
      <c r="E21" s="75"/>
      <c r="F21" s="76" t="s">
        <v>215</v>
      </c>
      <c r="G21" s="76">
        <v>66</v>
      </c>
      <c r="H21" s="32">
        <v>9</v>
      </c>
      <c r="I21" s="33" t="str">
        <f t="shared" si="0"/>
        <v/>
      </c>
      <c r="J21" s="274">
        <f>IF(J22="-",_xlfn.NUMBERVALUE(I21)/100000*-1,_xlfn.NUMBERVALUE(I21)/100000)</f>
        <v>0</v>
      </c>
      <c r="K21" s="114"/>
      <c r="L21" s="114"/>
    </row>
    <row r="22" spans="1:12" ht="12.75" customHeight="1">
      <c r="A22" s="26">
        <f t="shared" si="2"/>
        <v>21</v>
      </c>
      <c r="B22" s="158">
        <v>1</v>
      </c>
      <c r="C22" s="75" t="s">
        <v>3513</v>
      </c>
      <c r="D22" s="75" t="s">
        <v>3514</v>
      </c>
      <c r="E22" s="75"/>
      <c r="F22" s="76" t="s">
        <v>215</v>
      </c>
      <c r="G22" s="76">
        <v>75</v>
      </c>
      <c r="H22" s="32">
        <v>9</v>
      </c>
      <c r="I22" s="33" t="str">
        <f t="shared" si="0"/>
        <v/>
      </c>
      <c r="J22" s="274">
        <f t="shared" ref="J22:J30" si="3">IF(J23="-",_xlfn.NUMBERVALUE(I22)/100000*-1,_xlfn.NUMBERVALUE(I22)/100000)</f>
        <v>0</v>
      </c>
      <c r="K22" s="114"/>
      <c r="L22" s="114"/>
    </row>
    <row r="23" spans="1:12" ht="12.75" customHeight="1">
      <c r="A23" s="26">
        <f t="shared" si="2"/>
        <v>22</v>
      </c>
      <c r="B23" s="158">
        <v>1</v>
      </c>
      <c r="C23" s="75" t="s">
        <v>3515</v>
      </c>
      <c r="D23" s="75" t="s">
        <v>3516</v>
      </c>
      <c r="E23" s="75"/>
      <c r="F23" s="76" t="s">
        <v>215</v>
      </c>
      <c r="G23" s="76">
        <v>84</v>
      </c>
      <c r="H23" s="32">
        <v>9</v>
      </c>
      <c r="I23" s="33" t="str">
        <f t="shared" si="0"/>
        <v/>
      </c>
      <c r="J23" s="274">
        <f t="shared" si="3"/>
        <v>0</v>
      </c>
      <c r="K23" s="114"/>
      <c r="L23" s="114"/>
    </row>
    <row r="24" spans="1:12" ht="12.75" customHeight="1">
      <c r="A24" s="26">
        <f t="shared" si="2"/>
        <v>23</v>
      </c>
      <c r="B24" s="158">
        <v>1</v>
      </c>
      <c r="C24" s="75" t="s">
        <v>3517</v>
      </c>
      <c r="D24" s="75" t="s">
        <v>3518</v>
      </c>
      <c r="E24" s="75"/>
      <c r="F24" s="76" t="s">
        <v>215</v>
      </c>
      <c r="G24" s="76">
        <v>93</v>
      </c>
      <c r="H24" s="32">
        <v>9</v>
      </c>
      <c r="I24" s="33" t="str">
        <f t="shared" si="0"/>
        <v/>
      </c>
      <c r="J24" s="274">
        <f t="shared" si="3"/>
        <v>0</v>
      </c>
      <c r="K24" s="34"/>
      <c r="L24" s="34"/>
    </row>
    <row r="25" spans="1:12" ht="12.75" customHeight="1">
      <c r="A25" s="26">
        <f t="shared" si="2"/>
        <v>24</v>
      </c>
      <c r="B25" s="158">
        <v>1</v>
      </c>
      <c r="C25" s="75" t="s">
        <v>3519</v>
      </c>
      <c r="D25" s="75" t="s">
        <v>3520</v>
      </c>
      <c r="E25" s="75"/>
      <c r="F25" s="76" t="s">
        <v>215</v>
      </c>
      <c r="G25" s="76">
        <v>102</v>
      </c>
      <c r="H25" s="32">
        <v>9</v>
      </c>
      <c r="I25" s="33" t="str">
        <f t="shared" si="0"/>
        <v/>
      </c>
      <c r="J25" s="274">
        <f t="shared" si="3"/>
        <v>0</v>
      </c>
      <c r="K25" s="114"/>
      <c r="L25" s="114"/>
    </row>
    <row r="26" spans="1:12" ht="12.75" customHeight="1">
      <c r="A26" s="26">
        <f t="shared" si="2"/>
        <v>25</v>
      </c>
      <c r="B26" s="158">
        <v>1</v>
      </c>
      <c r="C26" s="75" t="s">
        <v>3521</v>
      </c>
      <c r="D26" s="75" t="s">
        <v>3522</v>
      </c>
      <c r="E26" s="75"/>
      <c r="F26" s="76" t="s">
        <v>215</v>
      </c>
      <c r="G26" s="76">
        <v>111</v>
      </c>
      <c r="H26" s="32">
        <v>9</v>
      </c>
      <c r="I26" s="33" t="str">
        <f t="shared" si="0"/>
        <v/>
      </c>
      <c r="J26" s="274">
        <f t="shared" si="3"/>
        <v>0</v>
      </c>
      <c r="K26" s="114"/>
      <c r="L26" s="114"/>
    </row>
    <row r="27" spans="1:12" ht="12.75" customHeight="1">
      <c r="A27" s="26">
        <f t="shared" si="2"/>
        <v>26</v>
      </c>
      <c r="B27" s="158">
        <v>1</v>
      </c>
      <c r="C27" s="75" t="s">
        <v>3523</v>
      </c>
      <c r="D27" s="75" t="s">
        <v>3524</v>
      </c>
      <c r="E27" s="75"/>
      <c r="F27" s="76" t="s">
        <v>215</v>
      </c>
      <c r="G27" s="76">
        <v>120</v>
      </c>
      <c r="H27" s="32">
        <v>9</v>
      </c>
      <c r="I27" s="33" t="str">
        <f t="shared" si="0"/>
        <v/>
      </c>
      <c r="J27" s="274">
        <f t="shared" si="3"/>
        <v>0</v>
      </c>
      <c r="K27" s="114"/>
      <c r="L27" s="114"/>
    </row>
    <row r="28" spans="1:12" ht="12.75" customHeight="1">
      <c r="A28" s="26">
        <f t="shared" si="2"/>
        <v>27</v>
      </c>
      <c r="B28" s="158">
        <v>1</v>
      </c>
      <c r="C28" s="75" t="s">
        <v>3525</v>
      </c>
      <c r="D28" s="75" t="s">
        <v>3526</v>
      </c>
      <c r="E28" s="75"/>
      <c r="F28" s="76" t="s">
        <v>215</v>
      </c>
      <c r="G28" s="76">
        <v>129</v>
      </c>
      <c r="H28" s="32">
        <v>9</v>
      </c>
      <c r="I28" s="33" t="str">
        <f t="shared" si="0"/>
        <v/>
      </c>
      <c r="J28" s="274">
        <f t="shared" si="3"/>
        <v>0</v>
      </c>
      <c r="K28" s="114"/>
      <c r="L28" s="114"/>
    </row>
    <row r="29" spans="1:12" ht="12.75" customHeight="1">
      <c r="A29" s="26">
        <f t="shared" si="2"/>
        <v>28</v>
      </c>
      <c r="B29" s="158">
        <v>1</v>
      </c>
      <c r="C29" s="75" t="s">
        <v>3527</v>
      </c>
      <c r="D29" s="75" t="s">
        <v>3528</v>
      </c>
      <c r="E29" s="75"/>
      <c r="F29" s="76" t="s">
        <v>215</v>
      </c>
      <c r="G29" s="76">
        <v>138</v>
      </c>
      <c r="H29" s="32">
        <v>9</v>
      </c>
      <c r="I29" s="33" t="str">
        <f t="shared" si="0"/>
        <v/>
      </c>
      <c r="J29" s="274">
        <f t="shared" si="3"/>
        <v>0</v>
      </c>
      <c r="K29" s="114"/>
      <c r="L29" s="114"/>
    </row>
    <row r="30" spans="1:12" ht="12.75" customHeight="1">
      <c r="A30" s="26">
        <f t="shared" si="2"/>
        <v>29</v>
      </c>
      <c r="B30" s="158">
        <v>1</v>
      </c>
      <c r="C30" s="75" t="s">
        <v>3529</v>
      </c>
      <c r="D30" s="75" t="s">
        <v>3530</v>
      </c>
      <c r="E30" s="75"/>
      <c r="F30" s="76" t="s">
        <v>215</v>
      </c>
      <c r="G30" s="76">
        <v>147</v>
      </c>
      <c r="H30" s="32">
        <v>9</v>
      </c>
      <c r="I30" s="33" t="str">
        <f t="shared" si="0"/>
        <v/>
      </c>
      <c r="J30" s="274">
        <f t="shared" si="3"/>
        <v>0</v>
      </c>
      <c r="K30" s="114"/>
      <c r="L30" s="114"/>
    </row>
    <row r="31" spans="1:12" ht="23.25" customHeight="1">
      <c r="A31" s="26">
        <f t="shared" si="2"/>
        <v>30</v>
      </c>
      <c r="B31" s="158">
        <v>1</v>
      </c>
      <c r="C31" s="75" t="s">
        <v>3531</v>
      </c>
      <c r="D31" s="75" t="s">
        <v>3532</v>
      </c>
      <c r="E31" s="75" t="s">
        <v>208</v>
      </c>
      <c r="F31" s="76" t="s">
        <v>182</v>
      </c>
      <c r="G31" s="76">
        <v>156</v>
      </c>
      <c r="H31" s="32">
        <v>1</v>
      </c>
      <c r="I31" s="33" t="str">
        <f t="shared" si="0"/>
        <v/>
      </c>
      <c r="J31" s="33" t="str">
        <f t="shared" si="1"/>
        <v/>
      </c>
      <c r="K31" s="114"/>
      <c r="L31" s="114"/>
    </row>
    <row r="32" spans="1:12" ht="23.25" customHeight="1">
      <c r="A32" s="26">
        <f t="shared" si="2"/>
        <v>31</v>
      </c>
      <c r="B32" s="158">
        <v>1</v>
      </c>
      <c r="C32" s="75" t="s">
        <v>3533</v>
      </c>
      <c r="D32" s="75" t="s">
        <v>3534</v>
      </c>
      <c r="E32" s="75" t="s">
        <v>208</v>
      </c>
      <c r="F32" s="76" t="s">
        <v>182</v>
      </c>
      <c r="G32" s="76">
        <v>157</v>
      </c>
      <c r="H32" s="32">
        <v>1</v>
      </c>
      <c r="I32" s="33" t="str">
        <f t="shared" si="0"/>
        <v/>
      </c>
      <c r="J32" s="33" t="str">
        <f t="shared" si="1"/>
        <v/>
      </c>
      <c r="K32" s="114"/>
      <c r="L32" s="114"/>
    </row>
    <row r="33" spans="1:12" ht="23.25" customHeight="1">
      <c r="A33" s="26">
        <f t="shared" si="2"/>
        <v>32</v>
      </c>
      <c r="B33" s="158">
        <v>1</v>
      </c>
      <c r="C33" s="75" t="s">
        <v>3535</v>
      </c>
      <c r="D33" s="75" t="s">
        <v>3536</v>
      </c>
      <c r="E33" s="75" t="s">
        <v>208</v>
      </c>
      <c r="F33" s="76" t="s">
        <v>182</v>
      </c>
      <c r="G33" s="76">
        <v>158</v>
      </c>
      <c r="H33" s="32">
        <v>1</v>
      </c>
      <c r="I33" s="33" t="str">
        <f t="shared" si="0"/>
        <v/>
      </c>
      <c r="J33" s="33" t="str">
        <f t="shared" si="1"/>
        <v/>
      </c>
      <c r="K33" s="114"/>
      <c r="L33" s="114"/>
    </row>
    <row r="34" spans="1:12" ht="23.25" customHeight="1">
      <c r="A34" s="26">
        <f t="shared" si="2"/>
        <v>33</v>
      </c>
      <c r="B34" s="158">
        <v>1</v>
      </c>
      <c r="C34" s="75" t="s">
        <v>3537</v>
      </c>
      <c r="D34" s="75" t="s">
        <v>3538</v>
      </c>
      <c r="E34" s="75" t="s">
        <v>208</v>
      </c>
      <c r="F34" s="76" t="s">
        <v>182</v>
      </c>
      <c r="G34" s="76">
        <v>159</v>
      </c>
      <c r="H34" s="32">
        <v>1</v>
      </c>
      <c r="I34" s="33" t="str">
        <f t="shared" si="0"/>
        <v/>
      </c>
      <c r="J34" s="33" t="str">
        <f t="shared" si="1"/>
        <v/>
      </c>
      <c r="K34" s="114"/>
      <c r="L34" s="114"/>
    </row>
    <row r="35" spans="1:12" ht="23.25" customHeight="1">
      <c r="A35" s="26">
        <f t="shared" si="2"/>
        <v>34</v>
      </c>
      <c r="B35" s="158">
        <v>1</v>
      </c>
      <c r="C35" s="75" t="s">
        <v>3539</v>
      </c>
      <c r="D35" s="75" t="s">
        <v>3540</v>
      </c>
      <c r="E35" s="75" t="s">
        <v>208</v>
      </c>
      <c r="F35" s="76" t="s">
        <v>182</v>
      </c>
      <c r="G35" s="76">
        <v>160</v>
      </c>
      <c r="H35" s="32">
        <v>1</v>
      </c>
      <c r="I35" s="33" t="str">
        <f t="shared" si="0"/>
        <v/>
      </c>
      <c r="J35" s="33" t="str">
        <f t="shared" si="1"/>
        <v/>
      </c>
      <c r="K35" s="114"/>
      <c r="L35" s="114"/>
    </row>
    <row r="36" spans="1:12" ht="23.25" customHeight="1">
      <c r="A36" s="26">
        <f t="shared" si="2"/>
        <v>35</v>
      </c>
      <c r="B36" s="158">
        <v>1</v>
      </c>
      <c r="C36" s="75" t="s">
        <v>3541</v>
      </c>
      <c r="D36" s="75" t="s">
        <v>3542</v>
      </c>
      <c r="E36" s="75" t="s">
        <v>208</v>
      </c>
      <c r="F36" s="76" t="s">
        <v>182</v>
      </c>
      <c r="G36" s="76">
        <v>161</v>
      </c>
      <c r="H36" s="32">
        <v>1</v>
      </c>
      <c r="I36" s="33" t="str">
        <f t="shared" si="0"/>
        <v/>
      </c>
      <c r="J36" s="33" t="str">
        <f t="shared" si="1"/>
        <v/>
      </c>
      <c r="K36" s="114"/>
      <c r="L36" s="114"/>
    </row>
    <row r="37" spans="1:12" ht="23.25" customHeight="1">
      <c r="A37" s="26">
        <f t="shared" si="2"/>
        <v>36</v>
      </c>
      <c r="B37" s="158">
        <v>1</v>
      </c>
      <c r="C37" s="75" t="s">
        <v>3543</v>
      </c>
      <c r="D37" s="75" t="s">
        <v>3544</v>
      </c>
      <c r="E37" s="75" t="s">
        <v>208</v>
      </c>
      <c r="F37" s="76" t="s">
        <v>182</v>
      </c>
      <c r="G37" s="76">
        <v>162</v>
      </c>
      <c r="H37" s="32">
        <v>1</v>
      </c>
      <c r="I37" s="33" t="str">
        <f t="shared" si="0"/>
        <v/>
      </c>
      <c r="J37" s="33" t="str">
        <f t="shared" si="1"/>
        <v/>
      </c>
      <c r="K37" s="114"/>
      <c r="L37" s="114"/>
    </row>
    <row r="38" spans="1:12" ht="23.25" customHeight="1">
      <c r="A38" s="26">
        <f t="shared" si="2"/>
        <v>37</v>
      </c>
      <c r="B38" s="158">
        <v>1</v>
      </c>
      <c r="C38" s="75" t="s">
        <v>3545</v>
      </c>
      <c r="D38" s="75" t="s">
        <v>3546</v>
      </c>
      <c r="E38" s="75" t="s">
        <v>208</v>
      </c>
      <c r="F38" s="76" t="s">
        <v>182</v>
      </c>
      <c r="G38" s="76">
        <v>163</v>
      </c>
      <c r="H38" s="32">
        <v>1</v>
      </c>
      <c r="I38" s="33" t="str">
        <f t="shared" si="0"/>
        <v/>
      </c>
      <c r="J38" s="33" t="str">
        <f t="shared" si="1"/>
        <v/>
      </c>
      <c r="K38" s="114"/>
      <c r="L38" s="114"/>
    </row>
    <row r="39" spans="1:12" ht="23.25" customHeight="1">
      <c r="A39" s="26">
        <f t="shared" si="2"/>
        <v>38</v>
      </c>
      <c r="B39" s="158">
        <v>1</v>
      </c>
      <c r="C39" s="75" t="s">
        <v>3547</v>
      </c>
      <c r="D39" s="75" t="s">
        <v>3548</v>
      </c>
      <c r="E39" s="75" t="s">
        <v>208</v>
      </c>
      <c r="F39" s="76" t="s">
        <v>182</v>
      </c>
      <c r="G39" s="76">
        <v>164</v>
      </c>
      <c r="H39" s="32">
        <v>1</v>
      </c>
      <c r="I39" s="33" t="str">
        <f t="shared" si="0"/>
        <v/>
      </c>
      <c r="J39" s="33" t="str">
        <f t="shared" si="1"/>
        <v/>
      </c>
      <c r="K39" s="114"/>
      <c r="L39" s="114"/>
    </row>
    <row r="40" spans="1:12" ht="23.25" customHeight="1">
      <c r="A40" s="26">
        <f t="shared" si="2"/>
        <v>39</v>
      </c>
      <c r="B40" s="158">
        <v>1</v>
      </c>
      <c r="C40" s="75" t="s">
        <v>3549</v>
      </c>
      <c r="D40" s="75" t="s">
        <v>3550</v>
      </c>
      <c r="E40" s="75" t="s">
        <v>208</v>
      </c>
      <c r="F40" s="76" t="s">
        <v>182</v>
      </c>
      <c r="G40" s="76">
        <v>165</v>
      </c>
      <c r="H40" s="32">
        <v>1</v>
      </c>
      <c r="I40" s="33" t="str">
        <f t="shared" si="0"/>
        <v/>
      </c>
      <c r="J40" s="33" t="str">
        <f t="shared" si="1"/>
        <v/>
      </c>
      <c r="K40" s="114"/>
      <c r="L40" s="114"/>
    </row>
    <row r="41" spans="1:12" ht="50.25" customHeight="1">
      <c r="A41" s="26">
        <f t="shared" si="2"/>
        <v>40</v>
      </c>
      <c r="B41" s="158">
        <v>1</v>
      </c>
      <c r="C41" s="75" t="s">
        <v>3551</v>
      </c>
      <c r="D41" s="75" t="s">
        <v>3552</v>
      </c>
      <c r="E41" s="75" t="s">
        <v>1022</v>
      </c>
      <c r="F41" s="76" t="s">
        <v>182</v>
      </c>
      <c r="G41" s="76">
        <v>166</v>
      </c>
      <c r="H41" s="32">
        <v>1</v>
      </c>
      <c r="I41" s="33" t="str">
        <f t="shared" si="0"/>
        <v/>
      </c>
      <c r="J41" s="33" t="str">
        <f t="shared" si="1"/>
        <v/>
      </c>
      <c r="K41" s="114"/>
      <c r="L41" s="114"/>
    </row>
    <row r="42" spans="1:12" ht="50.25" customHeight="1">
      <c r="A42" s="26">
        <f t="shared" si="2"/>
        <v>41</v>
      </c>
      <c r="B42" s="158">
        <v>1</v>
      </c>
      <c r="C42" s="75" t="s">
        <v>3553</v>
      </c>
      <c r="D42" s="75" t="s">
        <v>3554</v>
      </c>
      <c r="E42" s="75" t="s">
        <v>1022</v>
      </c>
      <c r="F42" s="76" t="s">
        <v>182</v>
      </c>
      <c r="G42" s="76">
        <v>167</v>
      </c>
      <c r="H42" s="32">
        <v>1</v>
      </c>
      <c r="I42" s="33" t="str">
        <f t="shared" si="0"/>
        <v/>
      </c>
      <c r="J42" s="33" t="str">
        <f t="shared" si="1"/>
        <v/>
      </c>
      <c r="K42" s="114"/>
      <c r="L42" s="114"/>
    </row>
    <row r="43" spans="1:12" ht="50.25" customHeight="1">
      <c r="A43" s="26">
        <f t="shared" si="2"/>
        <v>42</v>
      </c>
      <c r="B43" s="158">
        <v>1</v>
      </c>
      <c r="C43" s="75" t="s">
        <v>3555</v>
      </c>
      <c r="D43" s="75" t="s">
        <v>3556</v>
      </c>
      <c r="E43" s="75" t="s">
        <v>1022</v>
      </c>
      <c r="F43" s="76" t="s">
        <v>182</v>
      </c>
      <c r="G43" s="76">
        <v>168</v>
      </c>
      <c r="H43" s="32">
        <v>1</v>
      </c>
      <c r="I43" s="33" t="str">
        <f t="shared" si="0"/>
        <v/>
      </c>
      <c r="J43" s="33" t="str">
        <f t="shared" si="1"/>
        <v/>
      </c>
      <c r="K43" s="114"/>
      <c r="L43" s="114"/>
    </row>
    <row r="44" spans="1:12" ht="50.25" customHeight="1">
      <c r="A44" s="26">
        <f t="shared" si="2"/>
        <v>43</v>
      </c>
      <c r="B44" s="158">
        <v>1</v>
      </c>
      <c r="C44" s="75" t="s">
        <v>3557</v>
      </c>
      <c r="D44" s="75" t="s">
        <v>3558</v>
      </c>
      <c r="E44" s="75" t="s">
        <v>1022</v>
      </c>
      <c r="F44" s="76" t="s">
        <v>182</v>
      </c>
      <c r="G44" s="76">
        <v>169</v>
      </c>
      <c r="H44" s="32">
        <v>1</v>
      </c>
      <c r="I44" s="33" t="str">
        <f t="shared" si="0"/>
        <v/>
      </c>
      <c r="J44" s="33" t="str">
        <f t="shared" si="1"/>
        <v/>
      </c>
      <c r="K44" s="114"/>
      <c r="L44" s="114"/>
    </row>
    <row r="45" spans="1:12" ht="50.25" customHeight="1">
      <c r="A45" s="26">
        <f t="shared" si="2"/>
        <v>44</v>
      </c>
      <c r="B45" s="158">
        <v>1</v>
      </c>
      <c r="C45" s="75" t="s">
        <v>3559</v>
      </c>
      <c r="D45" s="75" t="s">
        <v>3560</v>
      </c>
      <c r="E45" s="75" t="s">
        <v>1022</v>
      </c>
      <c r="F45" s="76" t="s">
        <v>182</v>
      </c>
      <c r="G45" s="76">
        <v>170</v>
      </c>
      <c r="H45" s="32">
        <v>1</v>
      </c>
      <c r="I45" s="33" t="str">
        <f t="shared" si="0"/>
        <v/>
      </c>
      <c r="J45" s="33" t="str">
        <f t="shared" si="1"/>
        <v/>
      </c>
      <c r="K45" s="114"/>
      <c r="L45" s="114"/>
    </row>
    <row r="46" spans="1:12" ht="50.25" customHeight="1">
      <c r="A46" s="26">
        <f t="shared" si="2"/>
        <v>45</v>
      </c>
      <c r="B46" s="158">
        <v>1</v>
      </c>
      <c r="C46" s="75" t="s">
        <v>3561</v>
      </c>
      <c r="D46" s="75" t="s">
        <v>3562</v>
      </c>
      <c r="E46" s="75" t="s">
        <v>1022</v>
      </c>
      <c r="F46" s="76" t="s">
        <v>182</v>
      </c>
      <c r="G46" s="76">
        <v>171</v>
      </c>
      <c r="H46" s="32">
        <v>1</v>
      </c>
      <c r="I46" s="33" t="str">
        <f t="shared" si="0"/>
        <v/>
      </c>
      <c r="J46" s="33" t="str">
        <f t="shared" si="1"/>
        <v/>
      </c>
      <c r="K46" s="114"/>
      <c r="L46" s="114"/>
    </row>
    <row r="47" spans="1:12" ht="50.25" customHeight="1">
      <c r="A47" s="26">
        <f t="shared" si="2"/>
        <v>46</v>
      </c>
      <c r="B47" s="158">
        <v>1</v>
      </c>
      <c r="C47" s="75" t="s">
        <v>3563</v>
      </c>
      <c r="D47" s="75" t="s">
        <v>3564</v>
      </c>
      <c r="E47" s="75" t="s">
        <v>1022</v>
      </c>
      <c r="F47" s="76" t="s">
        <v>182</v>
      </c>
      <c r="G47" s="76">
        <v>172</v>
      </c>
      <c r="H47" s="32">
        <v>1</v>
      </c>
      <c r="I47" s="33" t="str">
        <f t="shared" si="0"/>
        <v/>
      </c>
      <c r="J47" s="33" t="str">
        <f t="shared" si="1"/>
        <v/>
      </c>
      <c r="K47" s="114"/>
      <c r="L47" s="114"/>
    </row>
    <row r="48" spans="1:12" ht="50.25" customHeight="1">
      <c r="A48" s="26">
        <f t="shared" si="2"/>
        <v>47</v>
      </c>
      <c r="B48" s="158">
        <v>1</v>
      </c>
      <c r="C48" s="75" t="s">
        <v>3565</v>
      </c>
      <c r="D48" s="75" t="s">
        <v>3566</v>
      </c>
      <c r="E48" s="75" t="s">
        <v>1022</v>
      </c>
      <c r="F48" s="76" t="s">
        <v>182</v>
      </c>
      <c r="G48" s="76">
        <v>173</v>
      </c>
      <c r="H48" s="32">
        <v>1</v>
      </c>
      <c r="I48" s="33" t="str">
        <f t="shared" si="0"/>
        <v/>
      </c>
      <c r="J48" s="33" t="str">
        <f t="shared" si="1"/>
        <v/>
      </c>
      <c r="K48" s="114"/>
      <c r="L48" s="114"/>
    </row>
    <row r="49" spans="1:12" ht="50.25" customHeight="1">
      <c r="A49" s="26">
        <f t="shared" si="2"/>
        <v>48</v>
      </c>
      <c r="B49" s="158">
        <v>1</v>
      </c>
      <c r="C49" s="75" t="s">
        <v>3567</v>
      </c>
      <c r="D49" s="75" t="s">
        <v>3568</v>
      </c>
      <c r="E49" s="75" t="s">
        <v>1022</v>
      </c>
      <c r="F49" s="76" t="s">
        <v>182</v>
      </c>
      <c r="G49" s="76">
        <v>174</v>
      </c>
      <c r="H49" s="32">
        <v>1</v>
      </c>
      <c r="I49" s="33" t="str">
        <f t="shared" si="0"/>
        <v/>
      </c>
      <c r="J49" s="33" t="str">
        <f t="shared" si="1"/>
        <v/>
      </c>
      <c r="K49" s="114"/>
      <c r="L49" s="114"/>
    </row>
    <row r="50" spans="1:12" ht="50.25" customHeight="1">
      <c r="A50" s="26">
        <f t="shared" si="2"/>
        <v>49</v>
      </c>
      <c r="B50" s="158">
        <v>1</v>
      </c>
      <c r="C50" s="75" t="s">
        <v>3569</v>
      </c>
      <c r="D50" s="75" t="s">
        <v>3570</v>
      </c>
      <c r="E50" s="75" t="s">
        <v>1022</v>
      </c>
      <c r="F50" s="76" t="s">
        <v>182</v>
      </c>
      <c r="G50" s="76">
        <v>175</v>
      </c>
      <c r="H50" s="32">
        <v>1</v>
      </c>
      <c r="I50" s="33" t="str">
        <f t="shared" si="0"/>
        <v/>
      </c>
      <c r="J50" s="33" t="str">
        <f t="shared" si="1"/>
        <v/>
      </c>
      <c r="K50" s="114"/>
      <c r="L50" s="114"/>
    </row>
    <row r="51" spans="1:12" ht="12.75" customHeight="1">
      <c r="A51" s="26">
        <f t="shared" si="2"/>
        <v>50</v>
      </c>
      <c r="B51" s="158">
        <v>1</v>
      </c>
      <c r="C51" s="75" t="s">
        <v>3571</v>
      </c>
      <c r="D51" s="75" t="s">
        <v>3572</v>
      </c>
      <c r="E51" s="75"/>
      <c r="F51" s="76" t="s">
        <v>2262</v>
      </c>
      <c r="G51" s="76">
        <v>176</v>
      </c>
      <c r="H51" s="32">
        <v>5</v>
      </c>
      <c r="I51" s="33" t="str">
        <f t="shared" si="0"/>
        <v/>
      </c>
      <c r="J51" s="274">
        <f>IF(J52="-",_xlfn.NUMBERVALUE(I51)/10*-1,_xlfn.NUMBERVALUE(I51)/10)</f>
        <v>0</v>
      </c>
      <c r="K51" s="114"/>
      <c r="L51" s="114"/>
    </row>
    <row r="52" spans="1:12" ht="12.75" customHeight="1">
      <c r="A52" s="26">
        <f t="shared" si="2"/>
        <v>51</v>
      </c>
      <c r="B52" s="158">
        <v>1</v>
      </c>
      <c r="C52" s="75" t="s">
        <v>3573</v>
      </c>
      <c r="D52" s="75" t="s">
        <v>3574</v>
      </c>
      <c r="E52" s="75"/>
      <c r="F52" s="76" t="s">
        <v>2262</v>
      </c>
      <c r="G52" s="76">
        <v>181</v>
      </c>
      <c r="H52" s="32">
        <v>5</v>
      </c>
      <c r="I52" s="33" t="str">
        <f t="shared" si="0"/>
        <v/>
      </c>
      <c r="J52" s="274">
        <f t="shared" ref="J52:J60" si="4">IF(J53="-",_xlfn.NUMBERVALUE(I52)/10*-1,_xlfn.NUMBERVALUE(I52)/10)</f>
        <v>0</v>
      </c>
      <c r="K52" s="114"/>
      <c r="L52" s="114"/>
    </row>
    <row r="53" spans="1:12" ht="12.75" customHeight="1">
      <c r="A53" s="26">
        <f t="shared" si="2"/>
        <v>52</v>
      </c>
      <c r="B53" s="158">
        <v>1</v>
      </c>
      <c r="C53" s="75" t="s">
        <v>3575</v>
      </c>
      <c r="D53" s="75" t="s">
        <v>3576</v>
      </c>
      <c r="E53" s="75"/>
      <c r="F53" s="76" t="s">
        <v>2262</v>
      </c>
      <c r="G53" s="76">
        <v>186</v>
      </c>
      <c r="H53" s="32">
        <v>5</v>
      </c>
      <c r="I53" s="33" t="str">
        <f t="shared" si="0"/>
        <v/>
      </c>
      <c r="J53" s="274">
        <f t="shared" si="4"/>
        <v>0</v>
      </c>
      <c r="K53" s="114"/>
      <c r="L53" s="114"/>
    </row>
    <row r="54" spans="1:12" ht="12.75" customHeight="1">
      <c r="A54" s="26">
        <f>IF(B54=1,TRUNC(A52)+1,A52+0.1)</f>
        <v>52</v>
      </c>
      <c r="B54" s="158">
        <v>1</v>
      </c>
      <c r="C54" s="75" t="s">
        <v>3577</v>
      </c>
      <c r="D54" s="75" t="s">
        <v>3578</v>
      </c>
      <c r="E54" s="75"/>
      <c r="F54" s="76" t="s">
        <v>2262</v>
      </c>
      <c r="G54" s="76">
        <v>191</v>
      </c>
      <c r="H54" s="32">
        <v>5</v>
      </c>
      <c r="I54" s="33" t="str">
        <f t="shared" si="0"/>
        <v/>
      </c>
      <c r="J54" s="274">
        <f t="shared" si="4"/>
        <v>0</v>
      </c>
      <c r="K54" s="114"/>
      <c r="L54" s="114"/>
    </row>
    <row r="55" spans="1:12" ht="12.75" customHeight="1">
      <c r="A55" s="26">
        <f t="shared" ref="A55:A82" si="5">IF(B55=1,TRUNC(A53)+1,A53+0.1)</f>
        <v>53</v>
      </c>
      <c r="B55" s="158">
        <v>1</v>
      </c>
      <c r="C55" s="75" t="s">
        <v>3579</v>
      </c>
      <c r="D55" s="75" t="s">
        <v>3580</v>
      </c>
      <c r="E55" s="75"/>
      <c r="F55" s="76" t="s">
        <v>2262</v>
      </c>
      <c r="G55" s="76">
        <v>196</v>
      </c>
      <c r="H55" s="32">
        <v>5</v>
      </c>
      <c r="I55" s="33" t="str">
        <f t="shared" si="0"/>
        <v/>
      </c>
      <c r="J55" s="274">
        <f t="shared" si="4"/>
        <v>0</v>
      </c>
      <c r="K55" s="78"/>
      <c r="L55" s="78"/>
    </row>
    <row r="56" spans="1:12" ht="12.75" customHeight="1">
      <c r="A56" s="26">
        <f t="shared" si="5"/>
        <v>53</v>
      </c>
      <c r="B56" s="158">
        <v>1</v>
      </c>
      <c r="C56" s="75" t="s">
        <v>3581</v>
      </c>
      <c r="D56" s="75" t="s">
        <v>3582</v>
      </c>
      <c r="E56" s="75"/>
      <c r="F56" s="76" t="s">
        <v>2262</v>
      </c>
      <c r="G56" s="76">
        <v>201</v>
      </c>
      <c r="H56" s="32">
        <v>5</v>
      </c>
      <c r="I56" s="33" t="str">
        <f t="shared" si="0"/>
        <v/>
      </c>
      <c r="J56" s="274">
        <f t="shared" si="4"/>
        <v>0</v>
      </c>
      <c r="K56" s="78"/>
      <c r="L56" s="78"/>
    </row>
    <row r="57" spans="1:12" ht="12.75" customHeight="1">
      <c r="A57" s="26">
        <f t="shared" si="5"/>
        <v>54</v>
      </c>
      <c r="B57" s="158">
        <v>1</v>
      </c>
      <c r="C57" s="75" t="s">
        <v>3583</v>
      </c>
      <c r="D57" s="75" t="s">
        <v>3584</v>
      </c>
      <c r="E57" s="75"/>
      <c r="F57" s="76" t="s">
        <v>2262</v>
      </c>
      <c r="G57" s="76">
        <v>206</v>
      </c>
      <c r="H57" s="32">
        <v>5</v>
      </c>
      <c r="I57" s="33" t="str">
        <f t="shared" si="0"/>
        <v/>
      </c>
      <c r="J57" s="274">
        <f t="shared" si="4"/>
        <v>0</v>
      </c>
      <c r="K57" s="78"/>
      <c r="L57" s="78"/>
    </row>
    <row r="58" spans="1:12" ht="12.75" customHeight="1">
      <c r="A58" s="26">
        <f t="shared" si="5"/>
        <v>54</v>
      </c>
      <c r="B58" s="158">
        <v>1</v>
      </c>
      <c r="C58" s="75" t="s">
        <v>3585</v>
      </c>
      <c r="D58" s="75" t="s">
        <v>3586</v>
      </c>
      <c r="E58" s="75"/>
      <c r="F58" s="76" t="s">
        <v>2262</v>
      </c>
      <c r="G58" s="76">
        <v>211</v>
      </c>
      <c r="H58" s="32">
        <v>5</v>
      </c>
      <c r="I58" s="33" t="str">
        <f t="shared" si="0"/>
        <v/>
      </c>
      <c r="J58" s="274">
        <f t="shared" si="4"/>
        <v>0</v>
      </c>
      <c r="K58" s="78"/>
      <c r="L58" s="78"/>
    </row>
    <row r="59" spans="1:12" ht="12.75" customHeight="1">
      <c r="A59" s="26">
        <f t="shared" si="5"/>
        <v>55</v>
      </c>
      <c r="B59" s="158">
        <v>1</v>
      </c>
      <c r="C59" s="75" t="s">
        <v>3587</v>
      </c>
      <c r="D59" s="75" t="s">
        <v>3588</v>
      </c>
      <c r="E59" s="75"/>
      <c r="F59" s="76" t="s">
        <v>2262</v>
      </c>
      <c r="G59" s="76">
        <v>216</v>
      </c>
      <c r="H59" s="32">
        <v>5</v>
      </c>
      <c r="I59" s="33" t="str">
        <f t="shared" si="0"/>
        <v/>
      </c>
      <c r="J59" s="274">
        <f t="shared" si="4"/>
        <v>0</v>
      </c>
      <c r="K59" s="78"/>
      <c r="L59" s="78"/>
    </row>
    <row r="60" spans="1:12" ht="12.75" customHeight="1">
      <c r="A60" s="26">
        <f t="shared" si="5"/>
        <v>55</v>
      </c>
      <c r="B60" s="158">
        <v>1</v>
      </c>
      <c r="C60" s="75" t="s">
        <v>3589</v>
      </c>
      <c r="D60" s="75" t="s">
        <v>3590</v>
      </c>
      <c r="E60" s="75"/>
      <c r="F60" s="76" t="s">
        <v>2262</v>
      </c>
      <c r="G60" s="76">
        <v>221</v>
      </c>
      <c r="H60" s="32">
        <v>5</v>
      </c>
      <c r="I60" s="33" t="str">
        <f t="shared" si="0"/>
        <v/>
      </c>
      <c r="J60" s="274">
        <f t="shared" si="4"/>
        <v>0</v>
      </c>
      <c r="K60" s="78"/>
      <c r="L60" s="78"/>
    </row>
    <row r="61" spans="1:12" ht="23.25" customHeight="1">
      <c r="A61" s="26">
        <f t="shared" si="5"/>
        <v>56</v>
      </c>
      <c r="B61" s="158">
        <v>1</v>
      </c>
      <c r="C61" s="75" t="s">
        <v>3591</v>
      </c>
      <c r="D61" s="75" t="s">
        <v>3592</v>
      </c>
      <c r="E61" s="75" t="s">
        <v>208</v>
      </c>
      <c r="F61" s="76" t="s">
        <v>182</v>
      </c>
      <c r="G61" s="76">
        <v>226</v>
      </c>
      <c r="H61" s="77">
        <v>1</v>
      </c>
      <c r="I61" s="33" t="str">
        <f t="shared" si="0"/>
        <v/>
      </c>
      <c r="J61" s="33" t="str">
        <f t="shared" si="1"/>
        <v/>
      </c>
      <c r="K61" s="78"/>
      <c r="L61" s="78"/>
    </row>
    <row r="62" spans="1:12" ht="23.25" customHeight="1">
      <c r="A62" s="26">
        <f t="shared" si="5"/>
        <v>56</v>
      </c>
      <c r="B62" s="158">
        <v>1</v>
      </c>
      <c r="C62" s="75" t="s">
        <v>3593</v>
      </c>
      <c r="D62" s="75" t="s">
        <v>3594</v>
      </c>
      <c r="E62" s="75" t="s">
        <v>208</v>
      </c>
      <c r="F62" s="76" t="s">
        <v>182</v>
      </c>
      <c r="G62" s="76">
        <v>227</v>
      </c>
      <c r="H62" s="77">
        <v>1</v>
      </c>
      <c r="I62" s="33" t="str">
        <f t="shared" si="0"/>
        <v/>
      </c>
      <c r="J62" s="33" t="str">
        <f t="shared" si="1"/>
        <v/>
      </c>
      <c r="K62" s="78"/>
      <c r="L62" s="78"/>
    </row>
    <row r="63" spans="1:12" ht="23.25" customHeight="1">
      <c r="A63" s="26">
        <f t="shared" si="5"/>
        <v>57</v>
      </c>
      <c r="B63" s="158">
        <v>1</v>
      </c>
      <c r="C63" s="75" t="s">
        <v>3595</v>
      </c>
      <c r="D63" s="75" t="s">
        <v>3596</v>
      </c>
      <c r="E63" s="75" t="s">
        <v>208</v>
      </c>
      <c r="F63" s="76" t="s">
        <v>182</v>
      </c>
      <c r="G63" s="76">
        <v>228</v>
      </c>
      <c r="H63" s="77">
        <v>1</v>
      </c>
      <c r="I63" s="33" t="str">
        <f t="shared" si="0"/>
        <v/>
      </c>
      <c r="J63" s="33" t="str">
        <f t="shared" si="1"/>
        <v/>
      </c>
      <c r="K63" s="78"/>
      <c r="L63" s="78"/>
    </row>
    <row r="64" spans="1:12" ht="23.25" customHeight="1">
      <c r="A64" s="26">
        <f t="shared" si="5"/>
        <v>57</v>
      </c>
      <c r="B64" s="158">
        <v>1</v>
      </c>
      <c r="C64" s="75" t="s">
        <v>3597</v>
      </c>
      <c r="D64" s="75" t="s">
        <v>3598</v>
      </c>
      <c r="E64" s="75" t="s">
        <v>208</v>
      </c>
      <c r="F64" s="76" t="s">
        <v>182</v>
      </c>
      <c r="G64" s="76">
        <v>229</v>
      </c>
      <c r="H64" s="77">
        <v>1</v>
      </c>
      <c r="I64" s="33" t="str">
        <f t="shared" si="0"/>
        <v/>
      </c>
      <c r="J64" s="33" t="str">
        <f t="shared" si="1"/>
        <v/>
      </c>
      <c r="K64" s="78"/>
      <c r="L64" s="78"/>
    </row>
    <row r="65" spans="1:12" ht="23.25" customHeight="1">
      <c r="A65" s="26">
        <f t="shared" si="5"/>
        <v>58</v>
      </c>
      <c r="B65" s="158">
        <v>1</v>
      </c>
      <c r="C65" s="75" t="s">
        <v>3599</v>
      </c>
      <c r="D65" s="75" t="s">
        <v>3600</v>
      </c>
      <c r="E65" s="75" t="s">
        <v>208</v>
      </c>
      <c r="F65" s="76" t="s">
        <v>182</v>
      </c>
      <c r="G65" s="76">
        <v>230</v>
      </c>
      <c r="H65" s="77">
        <v>1</v>
      </c>
      <c r="I65" s="33" t="str">
        <f t="shared" si="0"/>
        <v/>
      </c>
      <c r="J65" s="33" t="str">
        <f t="shared" si="1"/>
        <v/>
      </c>
      <c r="K65" s="78"/>
      <c r="L65" s="78"/>
    </row>
    <row r="66" spans="1:12" ht="23.25" customHeight="1">
      <c r="A66" s="26">
        <f t="shared" si="5"/>
        <v>58</v>
      </c>
      <c r="B66" s="158">
        <v>1</v>
      </c>
      <c r="C66" s="75" t="s">
        <v>3601</v>
      </c>
      <c r="D66" s="75" t="s">
        <v>3602</v>
      </c>
      <c r="E66" s="75" t="s">
        <v>208</v>
      </c>
      <c r="F66" s="76" t="s">
        <v>182</v>
      </c>
      <c r="G66" s="76">
        <v>231</v>
      </c>
      <c r="H66" s="77">
        <v>1</v>
      </c>
      <c r="I66" s="33" t="str">
        <f t="shared" si="0"/>
        <v/>
      </c>
      <c r="J66" s="33" t="str">
        <f t="shared" si="1"/>
        <v/>
      </c>
      <c r="K66" s="78"/>
      <c r="L66" s="78"/>
    </row>
    <row r="67" spans="1:12" ht="23.25" customHeight="1">
      <c r="A67" s="26">
        <f t="shared" si="5"/>
        <v>59</v>
      </c>
      <c r="B67" s="158">
        <v>1</v>
      </c>
      <c r="C67" s="75" t="s">
        <v>3603</v>
      </c>
      <c r="D67" s="75" t="s">
        <v>3604</v>
      </c>
      <c r="E67" s="75" t="s">
        <v>208</v>
      </c>
      <c r="F67" s="76" t="s">
        <v>182</v>
      </c>
      <c r="G67" s="76">
        <v>232</v>
      </c>
      <c r="H67" s="77">
        <v>1</v>
      </c>
      <c r="I67" s="33" t="str">
        <f t="shared" ref="I67:I82" si="6">MID($I$1,G67,H67)</f>
        <v/>
      </c>
      <c r="J67" s="33" t="str">
        <f t="shared" ref="J67:J82" si="7">I67</f>
        <v/>
      </c>
      <c r="K67" s="78"/>
      <c r="L67" s="78"/>
    </row>
    <row r="68" spans="1:12" ht="23.25" customHeight="1">
      <c r="A68" s="26">
        <f t="shared" si="5"/>
        <v>59</v>
      </c>
      <c r="B68" s="158">
        <v>1</v>
      </c>
      <c r="C68" s="75" t="s">
        <v>3605</v>
      </c>
      <c r="D68" s="75" t="s">
        <v>3606</v>
      </c>
      <c r="E68" s="75" t="s">
        <v>208</v>
      </c>
      <c r="F68" s="76" t="s">
        <v>182</v>
      </c>
      <c r="G68" s="76">
        <v>233</v>
      </c>
      <c r="H68" s="77">
        <v>1</v>
      </c>
      <c r="I68" s="33" t="str">
        <f t="shared" si="6"/>
        <v/>
      </c>
      <c r="J68" s="33" t="str">
        <f t="shared" si="7"/>
        <v/>
      </c>
      <c r="K68" s="78"/>
      <c r="L68" s="78"/>
    </row>
    <row r="69" spans="1:12" ht="23.25" customHeight="1">
      <c r="A69" s="26">
        <f t="shared" si="5"/>
        <v>60</v>
      </c>
      <c r="B69" s="158">
        <v>1</v>
      </c>
      <c r="C69" s="75" t="s">
        <v>3607</v>
      </c>
      <c r="D69" s="75" t="s">
        <v>3608</v>
      </c>
      <c r="E69" s="75" t="s">
        <v>208</v>
      </c>
      <c r="F69" s="76" t="s">
        <v>182</v>
      </c>
      <c r="G69" s="76">
        <v>234</v>
      </c>
      <c r="H69" s="77">
        <v>1</v>
      </c>
      <c r="I69" s="33" t="str">
        <f t="shared" si="6"/>
        <v/>
      </c>
      <c r="J69" s="33" t="str">
        <f t="shared" si="7"/>
        <v/>
      </c>
      <c r="K69" s="78"/>
      <c r="L69" s="78"/>
    </row>
    <row r="70" spans="1:12" ht="23.25" customHeight="1">
      <c r="A70" s="26">
        <f t="shared" si="5"/>
        <v>60</v>
      </c>
      <c r="B70" s="158">
        <v>1</v>
      </c>
      <c r="C70" s="75" t="s">
        <v>3609</v>
      </c>
      <c r="D70" s="75" t="s">
        <v>3610</v>
      </c>
      <c r="E70" s="75" t="s">
        <v>208</v>
      </c>
      <c r="F70" s="76" t="s">
        <v>182</v>
      </c>
      <c r="G70" s="76">
        <v>235</v>
      </c>
      <c r="H70" s="77">
        <v>1</v>
      </c>
      <c r="I70" s="33" t="str">
        <f t="shared" si="6"/>
        <v/>
      </c>
      <c r="J70" s="33" t="str">
        <f t="shared" si="7"/>
        <v/>
      </c>
      <c r="K70" s="78"/>
      <c r="L70" s="78"/>
    </row>
    <row r="71" spans="1:12" ht="32.85" hidden="1" customHeight="1">
      <c r="A71" s="40">
        <f t="shared" si="5"/>
        <v>61</v>
      </c>
      <c r="B71" s="163">
        <v>1</v>
      </c>
      <c r="C71" s="40" t="s">
        <v>3611</v>
      </c>
      <c r="D71" s="40" t="s">
        <v>3612</v>
      </c>
      <c r="E71" s="40" t="s">
        <v>181</v>
      </c>
      <c r="F71" s="40" t="s">
        <v>182</v>
      </c>
      <c r="G71" s="40">
        <v>236</v>
      </c>
      <c r="H71" s="165">
        <v>1</v>
      </c>
      <c r="I71" s="45" t="str">
        <f t="shared" si="6"/>
        <v/>
      </c>
      <c r="J71" s="45" t="str">
        <f t="shared" si="7"/>
        <v/>
      </c>
      <c r="K71" s="46"/>
      <c r="L71" s="46" t="s">
        <v>10</v>
      </c>
    </row>
    <row r="72" spans="1:12" ht="32.85" hidden="1" customHeight="1">
      <c r="A72" s="40">
        <f t="shared" si="5"/>
        <v>61</v>
      </c>
      <c r="B72" s="163">
        <v>1</v>
      </c>
      <c r="C72" s="40" t="s">
        <v>3613</v>
      </c>
      <c r="D72" s="40" t="s">
        <v>3614</v>
      </c>
      <c r="E72" s="40" t="s">
        <v>3615</v>
      </c>
      <c r="F72" s="40" t="s">
        <v>182</v>
      </c>
      <c r="G72" s="40">
        <v>237</v>
      </c>
      <c r="H72" s="165">
        <v>1</v>
      </c>
      <c r="I72" s="45" t="str">
        <f t="shared" si="6"/>
        <v/>
      </c>
      <c r="J72" s="45" t="str">
        <f t="shared" si="7"/>
        <v/>
      </c>
      <c r="K72" s="46"/>
      <c r="L72" s="46" t="s">
        <v>10</v>
      </c>
    </row>
    <row r="73" spans="1:12" ht="32.85" hidden="1" customHeight="1">
      <c r="A73" s="40">
        <f t="shared" si="5"/>
        <v>62</v>
      </c>
      <c r="B73" s="163">
        <v>1</v>
      </c>
      <c r="C73" s="40" t="s">
        <v>3616</v>
      </c>
      <c r="D73" s="40" t="s">
        <v>3617</v>
      </c>
      <c r="E73" s="40" t="s">
        <v>3618</v>
      </c>
      <c r="F73" s="40" t="s">
        <v>182</v>
      </c>
      <c r="G73" s="40">
        <v>238</v>
      </c>
      <c r="H73" s="165">
        <v>1</v>
      </c>
      <c r="I73" s="45" t="str">
        <f t="shared" si="6"/>
        <v/>
      </c>
      <c r="J73" s="45" t="str">
        <f t="shared" si="7"/>
        <v/>
      </c>
      <c r="K73" s="46"/>
      <c r="L73" s="46" t="s">
        <v>10</v>
      </c>
    </row>
    <row r="74" spans="1:12" ht="32.85" hidden="1" customHeight="1">
      <c r="A74" s="40">
        <f t="shared" si="5"/>
        <v>62</v>
      </c>
      <c r="B74" s="163">
        <v>1</v>
      </c>
      <c r="C74" s="40" t="s">
        <v>3619</v>
      </c>
      <c r="D74" s="40" t="s">
        <v>3620</v>
      </c>
      <c r="E74" s="40" t="s">
        <v>3621</v>
      </c>
      <c r="F74" s="40" t="s">
        <v>182</v>
      </c>
      <c r="G74" s="40">
        <v>239</v>
      </c>
      <c r="H74" s="165">
        <v>1</v>
      </c>
      <c r="I74" s="45" t="str">
        <f t="shared" si="6"/>
        <v/>
      </c>
      <c r="J74" s="45" t="str">
        <f t="shared" si="7"/>
        <v/>
      </c>
      <c r="K74" s="46"/>
      <c r="L74" s="46" t="s">
        <v>10</v>
      </c>
    </row>
    <row r="75" spans="1:12" ht="32.85" hidden="1" customHeight="1">
      <c r="A75" s="40">
        <f t="shared" si="5"/>
        <v>63</v>
      </c>
      <c r="B75" s="163">
        <v>1</v>
      </c>
      <c r="C75" s="40" t="s">
        <v>3622</v>
      </c>
      <c r="D75" s="40" t="s">
        <v>3623</v>
      </c>
      <c r="E75" s="40" t="s">
        <v>3624</v>
      </c>
      <c r="F75" s="40" t="s">
        <v>182</v>
      </c>
      <c r="G75" s="40">
        <v>240</v>
      </c>
      <c r="H75" s="165">
        <v>1</v>
      </c>
      <c r="I75" s="45" t="str">
        <f t="shared" si="6"/>
        <v/>
      </c>
      <c r="J75" s="45" t="str">
        <f t="shared" si="7"/>
        <v/>
      </c>
      <c r="K75" s="46"/>
      <c r="L75" s="46" t="s">
        <v>10</v>
      </c>
    </row>
    <row r="76" spans="1:12" ht="32.85" hidden="1" customHeight="1">
      <c r="A76" s="40">
        <f t="shared" si="5"/>
        <v>63</v>
      </c>
      <c r="B76" s="163">
        <v>1</v>
      </c>
      <c r="C76" s="40" t="s">
        <v>3625</v>
      </c>
      <c r="D76" s="40" t="s">
        <v>3626</v>
      </c>
      <c r="E76" s="40" t="s">
        <v>3627</v>
      </c>
      <c r="F76" s="40" t="s">
        <v>182</v>
      </c>
      <c r="G76" s="40">
        <v>241</v>
      </c>
      <c r="H76" s="165">
        <v>1</v>
      </c>
      <c r="I76" s="45" t="str">
        <f t="shared" si="6"/>
        <v/>
      </c>
      <c r="J76" s="45" t="str">
        <f t="shared" si="7"/>
        <v/>
      </c>
      <c r="K76" s="46"/>
      <c r="L76" s="46" t="s">
        <v>10</v>
      </c>
    </row>
    <row r="77" spans="1:12" ht="32.85" hidden="1" customHeight="1">
      <c r="A77" s="40">
        <f t="shared" si="5"/>
        <v>64</v>
      </c>
      <c r="B77" s="163">
        <v>1</v>
      </c>
      <c r="C77" s="40" t="s">
        <v>3628</v>
      </c>
      <c r="D77" s="40" t="s">
        <v>3629</v>
      </c>
      <c r="E77" s="40" t="s">
        <v>3630</v>
      </c>
      <c r="F77" s="40" t="s">
        <v>182</v>
      </c>
      <c r="G77" s="40">
        <v>242</v>
      </c>
      <c r="H77" s="165">
        <v>1</v>
      </c>
      <c r="I77" s="45" t="str">
        <f t="shared" si="6"/>
        <v/>
      </c>
      <c r="J77" s="45" t="str">
        <f t="shared" si="7"/>
        <v/>
      </c>
      <c r="K77" s="46"/>
      <c r="L77" s="46" t="s">
        <v>10</v>
      </c>
    </row>
    <row r="78" spans="1:12" ht="32.85" hidden="1" customHeight="1">
      <c r="A78" s="40">
        <f t="shared" si="5"/>
        <v>64</v>
      </c>
      <c r="B78" s="163">
        <v>1</v>
      </c>
      <c r="C78" s="40" t="s">
        <v>3631</v>
      </c>
      <c r="D78" s="40" t="s">
        <v>3632</v>
      </c>
      <c r="E78" s="40" t="s">
        <v>3633</v>
      </c>
      <c r="F78" s="40" t="s">
        <v>182</v>
      </c>
      <c r="G78" s="40">
        <v>243</v>
      </c>
      <c r="H78" s="165">
        <v>1</v>
      </c>
      <c r="I78" s="45" t="str">
        <f t="shared" si="6"/>
        <v/>
      </c>
      <c r="J78" s="45" t="str">
        <f t="shared" si="7"/>
        <v/>
      </c>
      <c r="K78" s="46"/>
      <c r="L78" s="46" t="s">
        <v>10</v>
      </c>
    </row>
    <row r="79" spans="1:12" ht="32.85" hidden="1" customHeight="1">
      <c r="A79" s="40">
        <f t="shared" si="5"/>
        <v>65</v>
      </c>
      <c r="B79" s="163">
        <v>1</v>
      </c>
      <c r="C79" s="40" t="s">
        <v>3634</v>
      </c>
      <c r="D79" s="40" t="s">
        <v>3635</v>
      </c>
      <c r="E79" s="40" t="s">
        <v>3636</v>
      </c>
      <c r="F79" s="40" t="s">
        <v>182</v>
      </c>
      <c r="G79" s="40">
        <v>244</v>
      </c>
      <c r="H79" s="165">
        <v>1</v>
      </c>
      <c r="I79" s="45" t="str">
        <f t="shared" si="6"/>
        <v/>
      </c>
      <c r="J79" s="45" t="str">
        <f t="shared" si="7"/>
        <v/>
      </c>
      <c r="K79" s="46"/>
      <c r="L79" s="46" t="s">
        <v>10</v>
      </c>
    </row>
    <row r="80" spans="1:12" ht="32.85" hidden="1" customHeight="1">
      <c r="A80" s="40">
        <f t="shared" si="5"/>
        <v>65</v>
      </c>
      <c r="B80" s="163">
        <v>1</v>
      </c>
      <c r="C80" s="40" t="s">
        <v>3637</v>
      </c>
      <c r="D80" s="40" t="s">
        <v>3638</v>
      </c>
      <c r="E80" s="40" t="s">
        <v>3639</v>
      </c>
      <c r="F80" s="40" t="s">
        <v>182</v>
      </c>
      <c r="G80" s="40">
        <v>245</v>
      </c>
      <c r="H80" s="165">
        <v>1</v>
      </c>
      <c r="I80" s="45" t="str">
        <f t="shared" si="6"/>
        <v/>
      </c>
      <c r="J80" s="45" t="str">
        <f t="shared" si="7"/>
        <v/>
      </c>
      <c r="K80" s="46"/>
      <c r="L80" s="46" t="s">
        <v>10</v>
      </c>
    </row>
    <row r="81" spans="1:12" ht="12.75" customHeight="1">
      <c r="A81" s="26">
        <f t="shared" si="5"/>
        <v>66</v>
      </c>
      <c r="B81" s="158">
        <v>1</v>
      </c>
      <c r="C81" s="75" t="s">
        <v>1013</v>
      </c>
      <c r="D81" s="75"/>
      <c r="E81" s="75"/>
      <c r="F81" s="76" t="s">
        <v>3640</v>
      </c>
      <c r="G81" s="76">
        <v>246</v>
      </c>
      <c r="H81" s="77">
        <v>74</v>
      </c>
      <c r="I81" s="33" t="str">
        <f t="shared" si="6"/>
        <v/>
      </c>
      <c r="J81" s="33" t="str">
        <f t="shared" si="7"/>
        <v/>
      </c>
      <c r="K81" s="78"/>
      <c r="L81" s="78"/>
    </row>
    <row r="82" spans="1:12" ht="12.75" customHeight="1" thickBot="1">
      <c r="A82" s="26">
        <f t="shared" si="5"/>
        <v>66</v>
      </c>
      <c r="B82" s="158">
        <v>1</v>
      </c>
      <c r="C82" s="75" t="s">
        <v>3641</v>
      </c>
      <c r="D82" s="75" t="s">
        <v>749</v>
      </c>
      <c r="E82" s="75"/>
      <c r="F82" s="76" t="s">
        <v>182</v>
      </c>
      <c r="G82" s="76">
        <v>320</v>
      </c>
      <c r="H82" s="77">
        <v>1</v>
      </c>
      <c r="I82" s="133" t="str">
        <f t="shared" si="6"/>
        <v/>
      </c>
      <c r="J82" s="133" t="str">
        <f t="shared" si="7"/>
        <v/>
      </c>
      <c r="K82" s="78"/>
      <c r="L82" s="78"/>
    </row>
    <row r="83" spans="1:12" ht="13.5" thickTop="1"/>
  </sheetData>
  <autoFilter ref="A1:L82" xr:uid="{00000000-0009-0000-0000-000015000000}">
    <filterColumn colId="11">
      <filters blank="1"/>
    </filterColumn>
  </autoFilter>
  <conditionalFormatting sqref="A2:K198">
    <cfRule type="expression" dxfId="293" priority="2">
      <formula>$K2&lt;&gt;""</formula>
    </cfRule>
  </conditionalFormatting>
  <conditionalFormatting sqref="L2:L198">
    <cfRule type="expression" dxfId="292" priority="1">
      <formula>$K2&lt;&gt;""</formula>
    </cfRule>
  </conditionalFormatting>
  <pageMargins left="0.75" right="0.75" top="1" bottom="1" header="0.5" footer="0.5"/>
  <pageSetup paperSize="9" orientation="portrait" verticalDpi="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filterMode="1">
    <tabColor rgb="FFC00000"/>
    <outlinePr summaryBelow="0"/>
  </sheetPr>
  <dimension ref="A1:L36"/>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cols>
    <col min="1" max="1" width="4.3984375" style="88" bestFit="1" customWidth="1"/>
    <col min="2" max="2" width="2.19921875" style="89" customWidth="1"/>
    <col min="3" max="3" width="17" style="88" bestFit="1" customWidth="1"/>
    <col min="4" max="4" width="39"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2" width="20.8984375" style="88" customWidth="1"/>
    <col min="13" max="16384" width="8.796875" style="2"/>
  </cols>
  <sheetData>
    <row r="1" spans="1:12" ht="60.75" customHeight="1" thickTop="1">
      <c r="A1" s="15" t="s">
        <v>134</v>
      </c>
      <c r="B1" s="16" t="s">
        <v>135</v>
      </c>
      <c r="C1" s="15" t="s">
        <v>136</v>
      </c>
      <c r="D1" s="15" t="s">
        <v>137</v>
      </c>
      <c r="E1" s="15" t="s">
        <v>953</v>
      </c>
      <c r="F1" s="15" t="s">
        <v>139</v>
      </c>
      <c r="G1" s="20" t="s">
        <v>140</v>
      </c>
      <c r="H1" s="22" t="s">
        <v>141</v>
      </c>
      <c r="I1" s="23"/>
      <c r="J1" s="255" t="s">
        <v>5658</v>
      </c>
      <c r="K1" s="94" t="s">
        <v>1870</v>
      </c>
      <c r="L1" s="94" t="s">
        <v>147</v>
      </c>
    </row>
    <row r="2" spans="1:12" ht="45">
      <c r="A2" s="26">
        <v>1</v>
      </c>
      <c r="B2" s="158">
        <v>1</v>
      </c>
      <c r="C2" s="75" t="s">
        <v>3642</v>
      </c>
      <c r="D2" s="75" t="s">
        <v>1872</v>
      </c>
      <c r="E2" s="75"/>
      <c r="F2" s="76" t="s">
        <v>153</v>
      </c>
      <c r="G2" s="31">
        <v>1</v>
      </c>
      <c r="H2" s="32">
        <v>6</v>
      </c>
      <c r="I2" s="33" t="str">
        <f>MID($I$1,G2,H2)</f>
        <v/>
      </c>
      <c r="J2" s="243">
        <f>_xlfn.NUMBERVALUE(I2)</f>
        <v>0</v>
      </c>
      <c r="K2" s="114" t="s">
        <v>2406</v>
      </c>
      <c r="L2" s="114"/>
    </row>
    <row r="3" spans="1:12" ht="45">
      <c r="A3" s="26">
        <f>IF(B3=1,TRUNC(A2)+1,A2+0.1)</f>
        <v>2</v>
      </c>
      <c r="B3" s="158">
        <v>1</v>
      </c>
      <c r="C3" s="75" t="s">
        <v>3643</v>
      </c>
      <c r="D3" s="75" t="s">
        <v>1875</v>
      </c>
      <c r="E3" s="75" t="s">
        <v>1876</v>
      </c>
      <c r="F3" s="76" t="s">
        <v>182</v>
      </c>
      <c r="G3" s="31">
        <v>7</v>
      </c>
      <c r="H3" s="32">
        <v>1</v>
      </c>
      <c r="I3" s="33" t="str">
        <f t="shared" ref="I3:I35" si="0">MID($I$1,G3,H3)</f>
        <v/>
      </c>
      <c r="J3" s="33" t="str">
        <f t="shared" ref="J3:J35" si="1">I3</f>
        <v/>
      </c>
      <c r="K3" s="114"/>
      <c r="L3" s="114"/>
    </row>
    <row r="4" spans="1:12" ht="35.1" customHeight="1">
      <c r="A4" s="26">
        <f t="shared" ref="A4:A35" si="2">IF(B4=1,TRUNC(A3)+1,A3+0.1)</f>
        <v>3</v>
      </c>
      <c r="B4" s="158">
        <v>1</v>
      </c>
      <c r="C4" s="75" t="s">
        <v>3644</v>
      </c>
      <c r="D4" s="75" t="s">
        <v>1878</v>
      </c>
      <c r="E4" s="75" t="s">
        <v>1879</v>
      </c>
      <c r="F4" s="76" t="s">
        <v>161</v>
      </c>
      <c r="G4" s="31">
        <v>8</v>
      </c>
      <c r="H4" s="32">
        <v>4</v>
      </c>
      <c r="I4" s="33" t="str">
        <f t="shared" si="0"/>
        <v/>
      </c>
      <c r="J4" s="33" t="str">
        <f t="shared" si="1"/>
        <v/>
      </c>
      <c r="K4" s="114" t="s">
        <v>1880</v>
      </c>
      <c r="L4" s="114"/>
    </row>
    <row r="5" spans="1:12" ht="12.75" customHeight="1">
      <c r="A5" s="26">
        <f t="shared" si="2"/>
        <v>4</v>
      </c>
      <c r="B5" s="158">
        <v>1</v>
      </c>
      <c r="C5" s="75" t="s">
        <v>3645</v>
      </c>
      <c r="D5" s="75" t="s">
        <v>1882</v>
      </c>
      <c r="E5" s="75"/>
      <c r="F5" s="76" t="s">
        <v>282</v>
      </c>
      <c r="G5" s="31">
        <v>12</v>
      </c>
      <c r="H5" s="32">
        <v>3</v>
      </c>
      <c r="I5" s="33" t="str">
        <f t="shared" si="0"/>
        <v/>
      </c>
      <c r="J5" s="33" t="str">
        <f t="shared" si="1"/>
        <v/>
      </c>
      <c r="K5" s="114"/>
      <c r="L5" s="114"/>
    </row>
    <row r="6" spans="1:12" ht="22.5">
      <c r="A6" s="26">
        <f t="shared" si="2"/>
        <v>5</v>
      </c>
      <c r="B6" s="158">
        <v>1</v>
      </c>
      <c r="C6" s="75" t="s">
        <v>3646</v>
      </c>
      <c r="D6" s="75" t="s">
        <v>3647</v>
      </c>
      <c r="E6" s="75"/>
      <c r="F6" s="76" t="s">
        <v>456</v>
      </c>
      <c r="G6" s="76">
        <v>15</v>
      </c>
      <c r="H6" s="77">
        <v>3</v>
      </c>
      <c r="I6" s="33" t="str">
        <f t="shared" si="0"/>
        <v/>
      </c>
      <c r="J6" s="243">
        <f>_xlfn.NUMBERVALUE(I6)</f>
        <v>0</v>
      </c>
      <c r="K6" s="114" t="s">
        <v>3648</v>
      </c>
      <c r="L6" s="114"/>
    </row>
    <row r="7" spans="1:12" ht="37.5" customHeight="1">
      <c r="A7" s="26">
        <f t="shared" si="2"/>
        <v>6</v>
      </c>
      <c r="B7" s="158">
        <v>1</v>
      </c>
      <c r="C7" s="75" t="s">
        <v>3649</v>
      </c>
      <c r="D7" s="75" t="s">
        <v>3650</v>
      </c>
      <c r="E7" s="75" t="s">
        <v>3651</v>
      </c>
      <c r="F7" s="76" t="s">
        <v>182</v>
      </c>
      <c r="G7" s="76">
        <v>18</v>
      </c>
      <c r="H7" s="77">
        <v>1</v>
      </c>
      <c r="I7" s="33" t="str">
        <f t="shared" si="0"/>
        <v/>
      </c>
      <c r="J7" s="33" t="str">
        <f t="shared" si="1"/>
        <v/>
      </c>
      <c r="K7" s="114"/>
      <c r="L7" s="114"/>
    </row>
    <row r="8" spans="1:12" ht="47.25" customHeight="1">
      <c r="A8" s="26">
        <f t="shared" si="2"/>
        <v>7</v>
      </c>
      <c r="B8" s="158">
        <v>1</v>
      </c>
      <c r="C8" s="75" t="s">
        <v>3652</v>
      </c>
      <c r="D8" s="75" t="s">
        <v>1899</v>
      </c>
      <c r="E8" s="75" t="s">
        <v>1900</v>
      </c>
      <c r="F8" s="76" t="s">
        <v>965</v>
      </c>
      <c r="G8" s="76">
        <v>19</v>
      </c>
      <c r="H8" s="77">
        <v>1</v>
      </c>
      <c r="I8" s="33" t="str">
        <f t="shared" si="0"/>
        <v/>
      </c>
      <c r="J8" s="243">
        <f>_xlfn.NUMBERVALUE(I8)</f>
        <v>0</v>
      </c>
      <c r="K8" s="114"/>
      <c r="L8" s="114"/>
    </row>
    <row r="9" spans="1:12" ht="12.75" customHeight="1">
      <c r="A9" s="26">
        <f t="shared" si="2"/>
        <v>8</v>
      </c>
      <c r="B9" s="158">
        <v>1</v>
      </c>
      <c r="C9" s="75" t="s">
        <v>3653</v>
      </c>
      <c r="D9" s="75" t="s">
        <v>1258</v>
      </c>
      <c r="E9" s="75"/>
      <c r="F9" s="76" t="s">
        <v>282</v>
      </c>
      <c r="G9" s="76">
        <v>20</v>
      </c>
      <c r="H9" s="77">
        <v>3</v>
      </c>
      <c r="I9" s="33" t="str">
        <f t="shared" si="0"/>
        <v/>
      </c>
      <c r="J9" s="33" t="str">
        <f t="shared" si="1"/>
        <v/>
      </c>
      <c r="K9" s="114"/>
      <c r="L9" s="114"/>
    </row>
    <row r="10" spans="1:12" ht="27" customHeight="1">
      <c r="A10" s="26">
        <f t="shared" si="2"/>
        <v>9</v>
      </c>
      <c r="B10" s="158">
        <v>1</v>
      </c>
      <c r="C10" s="75" t="s">
        <v>3654</v>
      </c>
      <c r="D10" s="75" t="s">
        <v>3655</v>
      </c>
      <c r="E10" s="75" t="s">
        <v>3656</v>
      </c>
      <c r="F10" s="76" t="s">
        <v>182</v>
      </c>
      <c r="G10" s="76">
        <v>23</v>
      </c>
      <c r="H10" s="77">
        <v>1</v>
      </c>
      <c r="I10" s="33" t="str">
        <f t="shared" si="0"/>
        <v/>
      </c>
      <c r="J10" s="33" t="str">
        <f t="shared" si="1"/>
        <v/>
      </c>
      <c r="K10" s="114"/>
      <c r="L10" s="114"/>
    </row>
    <row r="11" spans="1:12" ht="12.75" customHeight="1">
      <c r="A11" s="26">
        <f t="shared" si="2"/>
        <v>10</v>
      </c>
      <c r="B11" s="158">
        <v>1</v>
      </c>
      <c r="C11" s="75" t="s">
        <v>3657</v>
      </c>
      <c r="D11" s="75" t="s">
        <v>3658</v>
      </c>
      <c r="E11" s="75"/>
      <c r="F11" s="76" t="s">
        <v>182</v>
      </c>
      <c r="G11" s="76">
        <v>24</v>
      </c>
      <c r="H11" s="77">
        <v>1</v>
      </c>
      <c r="I11" s="33" t="str">
        <f t="shared" si="0"/>
        <v/>
      </c>
      <c r="J11" s="33" t="str">
        <f t="shared" si="1"/>
        <v/>
      </c>
      <c r="K11" s="114"/>
      <c r="L11" s="114"/>
    </row>
    <row r="12" spans="1:12" ht="25.5" customHeight="1">
      <c r="A12" s="26">
        <f t="shared" si="2"/>
        <v>11</v>
      </c>
      <c r="B12" s="158">
        <v>1</v>
      </c>
      <c r="C12" s="75" t="s">
        <v>3659</v>
      </c>
      <c r="D12" s="75" t="s">
        <v>3660</v>
      </c>
      <c r="E12" s="75" t="s">
        <v>3661</v>
      </c>
      <c r="F12" s="76" t="s">
        <v>182</v>
      </c>
      <c r="G12" s="76">
        <v>25</v>
      </c>
      <c r="H12" s="77">
        <v>1</v>
      </c>
      <c r="I12" s="33" t="str">
        <f t="shared" si="0"/>
        <v/>
      </c>
      <c r="J12" s="33" t="str">
        <f t="shared" si="1"/>
        <v/>
      </c>
      <c r="K12" s="114"/>
      <c r="L12" s="114"/>
    </row>
    <row r="13" spans="1:12" ht="80.25" customHeight="1">
      <c r="A13" s="26">
        <f t="shared" si="2"/>
        <v>12</v>
      </c>
      <c r="B13" s="158">
        <v>1</v>
      </c>
      <c r="C13" s="75" t="s">
        <v>3662</v>
      </c>
      <c r="D13" s="75" t="s">
        <v>3663</v>
      </c>
      <c r="E13" s="75" t="s">
        <v>3664</v>
      </c>
      <c r="F13" s="76" t="s">
        <v>182</v>
      </c>
      <c r="G13" s="76">
        <v>26</v>
      </c>
      <c r="H13" s="77">
        <v>1</v>
      </c>
      <c r="I13" s="33" t="str">
        <f t="shared" si="0"/>
        <v/>
      </c>
      <c r="J13" s="33" t="str">
        <f t="shared" si="1"/>
        <v/>
      </c>
      <c r="K13" s="114"/>
      <c r="L13" s="114"/>
    </row>
    <row r="14" spans="1:12" ht="56.25">
      <c r="A14" s="26">
        <f t="shared" si="2"/>
        <v>13</v>
      </c>
      <c r="B14" s="158">
        <v>1</v>
      </c>
      <c r="C14" s="75" t="s">
        <v>3665</v>
      </c>
      <c r="D14" s="75" t="s">
        <v>3666</v>
      </c>
      <c r="E14" s="75" t="s">
        <v>3667</v>
      </c>
      <c r="F14" s="76" t="s">
        <v>182</v>
      </c>
      <c r="G14" s="76">
        <v>27</v>
      </c>
      <c r="H14" s="77">
        <v>1</v>
      </c>
      <c r="I14" s="33" t="str">
        <f t="shared" si="0"/>
        <v/>
      </c>
      <c r="J14" s="33" t="str">
        <f t="shared" si="1"/>
        <v/>
      </c>
      <c r="K14" s="114"/>
      <c r="L14" s="114"/>
    </row>
    <row r="15" spans="1:12" ht="12.75" customHeight="1">
      <c r="A15" s="26">
        <f t="shared" si="2"/>
        <v>14</v>
      </c>
      <c r="B15" s="158">
        <v>1</v>
      </c>
      <c r="C15" s="75" t="s">
        <v>3668</v>
      </c>
      <c r="D15" s="75" t="s">
        <v>3487</v>
      </c>
      <c r="E15" s="75"/>
      <c r="F15" s="76" t="s">
        <v>342</v>
      </c>
      <c r="G15" s="76">
        <v>28</v>
      </c>
      <c r="H15" s="77">
        <v>8</v>
      </c>
      <c r="I15" s="33" t="str">
        <f t="shared" si="0"/>
        <v/>
      </c>
      <c r="J15" s="245" t="str">
        <f>IF(AND(I15&lt;&gt;"",I15&lt;&gt;"00000000"),DATE(LEFT(I15,4),MID(I15,5,2),RIGHT(I15,2)),"")</f>
        <v/>
      </c>
      <c r="K15" s="114"/>
      <c r="L15" s="114"/>
    </row>
    <row r="16" spans="1:12" ht="22.5">
      <c r="A16" s="26">
        <f t="shared" si="2"/>
        <v>15</v>
      </c>
      <c r="B16" s="158">
        <v>1</v>
      </c>
      <c r="C16" s="75" t="s">
        <v>3669</v>
      </c>
      <c r="D16" s="75" t="s">
        <v>3670</v>
      </c>
      <c r="E16" s="75" t="s">
        <v>3671</v>
      </c>
      <c r="F16" s="76" t="s">
        <v>182</v>
      </c>
      <c r="G16" s="76">
        <v>36</v>
      </c>
      <c r="H16" s="77">
        <v>1</v>
      </c>
      <c r="I16" s="33" t="str">
        <f t="shared" si="0"/>
        <v/>
      </c>
      <c r="J16" s="33" t="str">
        <f t="shared" si="1"/>
        <v/>
      </c>
      <c r="K16" s="114"/>
      <c r="L16" s="114"/>
    </row>
    <row r="17" spans="1:12" ht="12.75" customHeight="1">
      <c r="A17" s="26">
        <f t="shared" si="2"/>
        <v>16</v>
      </c>
      <c r="B17" s="158">
        <v>1</v>
      </c>
      <c r="C17" s="75" t="s">
        <v>3672</v>
      </c>
      <c r="D17" s="75" t="s">
        <v>3673</v>
      </c>
      <c r="E17" s="75"/>
      <c r="F17" s="76" t="s">
        <v>215</v>
      </c>
      <c r="G17" s="76">
        <v>37</v>
      </c>
      <c r="H17" s="77">
        <v>9</v>
      </c>
      <c r="I17" s="33" t="str">
        <f t="shared" si="0"/>
        <v/>
      </c>
      <c r="J17" s="274">
        <f>IF(J18="-",_xlfn.NUMBERVALUE(I17)/100*-1,_xlfn.NUMBERVALUE(I17)/100)</f>
        <v>0</v>
      </c>
      <c r="K17" s="114"/>
      <c r="L17" s="114"/>
    </row>
    <row r="18" spans="1:12" ht="23.25" customHeight="1">
      <c r="A18" s="26">
        <f t="shared" si="2"/>
        <v>17</v>
      </c>
      <c r="B18" s="158">
        <v>1</v>
      </c>
      <c r="C18" s="75" t="s">
        <v>3674</v>
      </c>
      <c r="D18" s="75" t="s">
        <v>3675</v>
      </c>
      <c r="E18" s="75" t="s">
        <v>208</v>
      </c>
      <c r="F18" s="76" t="s">
        <v>182</v>
      </c>
      <c r="G18" s="76">
        <v>46</v>
      </c>
      <c r="H18" s="77">
        <v>1</v>
      </c>
      <c r="I18" s="33" t="str">
        <f t="shared" si="0"/>
        <v/>
      </c>
      <c r="J18" s="33" t="str">
        <f t="shared" si="1"/>
        <v/>
      </c>
      <c r="K18" s="114"/>
      <c r="L18" s="114"/>
    </row>
    <row r="19" spans="1:12" ht="22.5">
      <c r="A19" s="26">
        <f t="shared" si="2"/>
        <v>18</v>
      </c>
      <c r="B19" s="158">
        <v>1</v>
      </c>
      <c r="C19" s="75" t="s">
        <v>3676</v>
      </c>
      <c r="D19" s="75" t="s">
        <v>3677</v>
      </c>
      <c r="E19" s="75" t="s">
        <v>3678</v>
      </c>
      <c r="F19" s="76" t="s">
        <v>182</v>
      </c>
      <c r="G19" s="76">
        <v>47</v>
      </c>
      <c r="H19" s="77">
        <v>1</v>
      </c>
      <c r="I19" s="33" t="str">
        <f t="shared" si="0"/>
        <v/>
      </c>
      <c r="J19" s="33" t="str">
        <f t="shared" si="1"/>
        <v/>
      </c>
      <c r="K19" s="114"/>
      <c r="L19" s="114"/>
    </row>
    <row r="20" spans="1:12" ht="12.75" customHeight="1">
      <c r="A20" s="26">
        <f t="shared" si="2"/>
        <v>19</v>
      </c>
      <c r="B20" s="158">
        <v>1</v>
      </c>
      <c r="C20" s="75" t="s">
        <v>3679</v>
      </c>
      <c r="D20" s="75" t="s">
        <v>3680</v>
      </c>
      <c r="E20" s="75"/>
      <c r="F20" s="76" t="s">
        <v>3681</v>
      </c>
      <c r="G20" s="76">
        <v>48</v>
      </c>
      <c r="H20" s="77">
        <v>15</v>
      </c>
      <c r="I20" s="33" t="str">
        <f t="shared" si="0"/>
        <v/>
      </c>
      <c r="J20" s="33" t="str">
        <f t="shared" si="1"/>
        <v/>
      </c>
      <c r="K20" s="114"/>
      <c r="L20" s="114"/>
    </row>
    <row r="21" spans="1:12" ht="23.25" customHeight="1">
      <c r="A21" s="26">
        <f t="shared" si="2"/>
        <v>20</v>
      </c>
      <c r="B21" s="158">
        <v>1</v>
      </c>
      <c r="C21" s="75" t="s">
        <v>3682</v>
      </c>
      <c r="D21" s="75" t="s">
        <v>3683</v>
      </c>
      <c r="E21" s="75" t="s">
        <v>208</v>
      </c>
      <c r="F21" s="76" t="s">
        <v>182</v>
      </c>
      <c r="G21" s="76">
        <v>63</v>
      </c>
      <c r="H21" s="77">
        <v>1</v>
      </c>
      <c r="I21" s="33" t="str">
        <f t="shared" si="0"/>
        <v/>
      </c>
      <c r="J21" s="33" t="str">
        <f t="shared" si="1"/>
        <v/>
      </c>
      <c r="K21" s="114"/>
      <c r="L21" s="114"/>
    </row>
    <row r="22" spans="1:12" ht="12.75" customHeight="1">
      <c r="A22" s="26">
        <f t="shared" si="2"/>
        <v>21</v>
      </c>
      <c r="B22" s="158">
        <v>1</v>
      </c>
      <c r="C22" s="75" t="s">
        <v>3684</v>
      </c>
      <c r="D22" s="75" t="s">
        <v>3685</v>
      </c>
      <c r="E22" s="75"/>
      <c r="F22" s="76" t="s">
        <v>3681</v>
      </c>
      <c r="G22" s="76">
        <v>64</v>
      </c>
      <c r="H22" s="77">
        <v>15</v>
      </c>
      <c r="I22" s="33" t="str">
        <f t="shared" si="0"/>
        <v/>
      </c>
      <c r="J22" s="33" t="str">
        <f t="shared" si="1"/>
        <v/>
      </c>
      <c r="K22" s="114"/>
      <c r="L22" s="114"/>
    </row>
    <row r="23" spans="1:12" ht="23.25" customHeight="1">
      <c r="A23" s="26">
        <f t="shared" si="2"/>
        <v>22</v>
      </c>
      <c r="B23" s="158">
        <v>1</v>
      </c>
      <c r="C23" s="75" t="s">
        <v>3686</v>
      </c>
      <c r="D23" s="75" t="s">
        <v>3687</v>
      </c>
      <c r="E23" s="75" t="s">
        <v>208</v>
      </c>
      <c r="F23" s="76" t="s">
        <v>182</v>
      </c>
      <c r="G23" s="76">
        <v>79</v>
      </c>
      <c r="H23" s="77">
        <v>1</v>
      </c>
      <c r="I23" s="33" t="str">
        <f t="shared" si="0"/>
        <v/>
      </c>
      <c r="J23" s="33" t="str">
        <f t="shared" si="1"/>
        <v/>
      </c>
      <c r="K23" s="114"/>
      <c r="L23" s="114"/>
    </row>
    <row r="24" spans="1:12" ht="12.75" customHeight="1">
      <c r="A24" s="26">
        <f t="shared" si="2"/>
        <v>23</v>
      </c>
      <c r="B24" s="158">
        <v>1</v>
      </c>
      <c r="C24" s="75" t="s">
        <v>3688</v>
      </c>
      <c r="D24" s="75" t="s">
        <v>3689</v>
      </c>
      <c r="E24" s="75"/>
      <c r="F24" s="76" t="s">
        <v>3681</v>
      </c>
      <c r="G24" s="76">
        <v>80</v>
      </c>
      <c r="H24" s="77">
        <v>15</v>
      </c>
      <c r="I24" s="33" t="str">
        <f t="shared" si="0"/>
        <v/>
      </c>
      <c r="J24" s="33" t="str">
        <f t="shared" si="1"/>
        <v/>
      </c>
      <c r="K24" s="34"/>
      <c r="L24" s="34"/>
    </row>
    <row r="25" spans="1:12" ht="23.25" customHeight="1">
      <c r="A25" s="26">
        <f t="shared" si="2"/>
        <v>24</v>
      </c>
      <c r="B25" s="158">
        <v>1</v>
      </c>
      <c r="C25" s="75" t="s">
        <v>3690</v>
      </c>
      <c r="D25" s="75" t="s">
        <v>3691</v>
      </c>
      <c r="E25" s="75" t="s">
        <v>208</v>
      </c>
      <c r="F25" s="76" t="s">
        <v>182</v>
      </c>
      <c r="G25" s="76">
        <v>95</v>
      </c>
      <c r="H25" s="77">
        <v>1</v>
      </c>
      <c r="I25" s="33" t="str">
        <f t="shared" si="0"/>
        <v/>
      </c>
      <c r="J25" s="33" t="str">
        <f t="shared" si="1"/>
        <v/>
      </c>
      <c r="K25" s="114"/>
      <c r="L25" s="114"/>
    </row>
    <row r="26" spans="1:12" ht="12.75" customHeight="1">
      <c r="A26" s="26">
        <f t="shared" si="2"/>
        <v>25</v>
      </c>
      <c r="B26" s="158">
        <v>1</v>
      </c>
      <c r="C26" s="75" t="s">
        <v>3692</v>
      </c>
      <c r="D26" s="75" t="s">
        <v>3693</v>
      </c>
      <c r="E26" s="75"/>
      <c r="F26" s="76" t="s">
        <v>3681</v>
      </c>
      <c r="G26" s="76">
        <v>96</v>
      </c>
      <c r="H26" s="77">
        <v>15</v>
      </c>
      <c r="I26" s="33" t="str">
        <f t="shared" si="0"/>
        <v/>
      </c>
      <c r="J26" s="33" t="str">
        <f t="shared" si="1"/>
        <v/>
      </c>
      <c r="K26" s="114"/>
      <c r="L26" s="114"/>
    </row>
    <row r="27" spans="1:12" ht="23.25" customHeight="1">
      <c r="A27" s="26">
        <f t="shared" si="2"/>
        <v>26</v>
      </c>
      <c r="B27" s="158">
        <v>1</v>
      </c>
      <c r="C27" s="75" t="s">
        <v>3694</v>
      </c>
      <c r="D27" s="75" t="s">
        <v>3695</v>
      </c>
      <c r="E27" s="75" t="s">
        <v>208</v>
      </c>
      <c r="F27" s="76" t="s">
        <v>182</v>
      </c>
      <c r="G27" s="76">
        <v>111</v>
      </c>
      <c r="H27" s="77">
        <v>1</v>
      </c>
      <c r="I27" s="33" t="str">
        <f t="shared" si="0"/>
        <v/>
      </c>
      <c r="J27" s="33" t="str">
        <f t="shared" si="1"/>
        <v/>
      </c>
      <c r="K27" s="114"/>
      <c r="L27" s="114"/>
    </row>
    <row r="28" spans="1:12" ht="12.75" customHeight="1">
      <c r="A28" s="26">
        <f t="shared" si="2"/>
        <v>27</v>
      </c>
      <c r="B28" s="158">
        <v>1</v>
      </c>
      <c r="C28" s="75" t="s">
        <v>3696</v>
      </c>
      <c r="D28" s="75" t="s">
        <v>3697</v>
      </c>
      <c r="E28" s="75"/>
      <c r="F28" s="76" t="s">
        <v>3681</v>
      </c>
      <c r="G28" s="76">
        <v>112</v>
      </c>
      <c r="H28" s="77">
        <v>15</v>
      </c>
      <c r="I28" s="33" t="str">
        <f t="shared" si="0"/>
        <v/>
      </c>
      <c r="J28" s="33" t="str">
        <f t="shared" si="1"/>
        <v/>
      </c>
      <c r="K28" s="114"/>
      <c r="L28" s="114"/>
    </row>
    <row r="29" spans="1:12" ht="23.25" customHeight="1">
      <c r="A29" s="26">
        <f t="shared" si="2"/>
        <v>28</v>
      </c>
      <c r="B29" s="158">
        <v>1</v>
      </c>
      <c r="C29" s="75" t="s">
        <v>3698</v>
      </c>
      <c r="D29" s="75" t="s">
        <v>3699</v>
      </c>
      <c r="E29" s="75" t="s">
        <v>208</v>
      </c>
      <c r="F29" s="76" t="s">
        <v>182</v>
      </c>
      <c r="G29" s="76">
        <v>127</v>
      </c>
      <c r="H29" s="77">
        <v>1</v>
      </c>
      <c r="I29" s="33" t="str">
        <f t="shared" si="0"/>
        <v/>
      </c>
      <c r="J29" s="33" t="str">
        <f t="shared" si="1"/>
        <v/>
      </c>
      <c r="K29" s="114"/>
      <c r="L29" s="114"/>
    </row>
    <row r="30" spans="1:12" ht="22.5">
      <c r="A30" s="26">
        <f t="shared" si="2"/>
        <v>29</v>
      </c>
      <c r="B30" s="158">
        <v>1</v>
      </c>
      <c r="C30" s="75" t="s">
        <v>3700</v>
      </c>
      <c r="D30" s="75" t="s">
        <v>3701</v>
      </c>
      <c r="E30" s="75" t="s">
        <v>3671</v>
      </c>
      <c r="F30" s="76" t="s">
        <v>182</v>
      </c>
      <c r="G30" s="76">
        <v>128</v>
      </c>
      <c r="H30" s="77">
        <v>1</v>
      </c>
      <c r="I30" s="33" t="str">
        <f t="shared" si="0"/>
        <v/>
      </c>
      <c r="J30" s="33" t="str">
        <f t="shared" si="1"/>
        <v/>
      </c>
      <c r="K30" s="114"/>
      <c r="L30" s="114"/>
    </row>
    <row r="31" spans="1:12" ht="12.75" customHeight="1">
      <c r="A31" s="26">
        <f t="shared" si="2"/>
        <v>30</v>
      </c>
      <c r="B31" s="158">
        <v>1</v>
      </c>
      <c r="C31" s="75" t="s">
        <v>3702</v>
      </c>
      <c r="D31" s="75" t="s">
        <v>3703</v>
      </c>
      <c r="E31" s="75"/>
      <c r="F31" s="76" t="s">
        <v>215</v>
      </c>
      <c r="G31" s="76">
        <v>129</v>
      </c>
      <c r="H31" s="77">
        <v>9</v>
      </c>
      <c r="I31" s="33" t="str">
        <f t="shared" si="0"/>
        <v/>
      </c>
      <c r="J31" s="274">
        <f>IF(J32="-",_xlfn.NUMBERVALUE(I31)/100*-1,_xlfn.NUMBERVALUE(I31)/100)</f>
        <v>0</v>
      </c>
      <c r="K31" s="114"/>
      <c r="L31" s="114"/>
    </row>
    <row r="32" spans="1:12" ht="23.25" customHeight="1">
      <c r="A32" s="26">
        <f t="shared" si="2"/>
        <v>31</v>
      </c>
      <c r="B32" s="158">
        <v>1</v>
      </c>
      <c r="C32" s="75" t="s">
        <v>3704</v>
      </c>
      <c r="D32" s="75" t="s">
        <v>3705</v>
      </c>
      <c r="E32" s="75" t="s">
        <v>208</v>
      </c>
      <c r="F32" s="76" t="s">
        <v>182</v>
      </c>
      <c r="G32" s="76">
        <v>138</v>
      </c>
      <c r="H32" s="77">
        <v>1</v>
      </c>
      <c r="I32" s="33" t="str">
        <f t="shared" si="0"/>
        <v/>
      </c>
      <c r="J32" s="33" t="str">
        <f t="shared" si="1"/>
        <v/>
      </c>
      <c r="K32" s="114"/>
      <c r="L32" s="114"/>
    </row>
    <row r="33" spans="1:12" ht="33.75" hidden="1" customHeight="1">
      <c r="A33" s="40">
        <f t="shared" si="2"/>
        <v>32</v>
      </c>
      <c r="B33" s="163">
        <v>1</v>
      </c>
      <c r="C33" s="40" t="s">
        <v>3706</v>
      </c>
      <c r="D33" s="40" t="s">
        <v>1236</v>
      </c>
      <c r="E33" s="40" t="s">
        <v>181</v>
      </c>
      <c r="F33" s="40" t="s">
        <v>182</v>
      </c>
      <c r="G33" s="40">
        <v>139</v>
      </c>
      <c r="H33" s="165">
        <v>1</v>
      </c>
      <c r="I33" s="45" t="str">
        <f t="shared" si="0"/>
        <v/>
      </c>
      <c r="J33" s="45" t="str">
        <f t="shared" si="1"/>
        <v/>
      </c>
      <c r="K33" s="113"/>
      <c r="L33" s="113" t="s">
        <v>10</v>
      </c>
    </row>
    <row r="34" spans="1:12" ht="12.75" hidden="1" customHeight="1">
      <c r="A34" s="40">
        <f t="shared" si="2"/>
        <v>33</v>
      </c>
      <c r="B34" s="163">
        <v>1</v>
      </c>
      <c r="C34" s="40" t="s">
        <v>1013</v>
      </c>
      <c r="D34" s="40"/>
      <c r="E34" s="40"/>
      <c r="F34" s="40" t="s">
        <v>3707</v>
      </c>
      <c r="G34" s="40">
        <v>140</v>
      </c>
      <c r="H34" s="165">
        <v>60</v>
      </c>
      <c r="I34" s="45" t="str">
        <f t="shared" si="0"/>
        <v/>
      </c>
      <c r="J34" s="45" t="str">
        <f t="shared" si="1"/>
        <v/>
      </c>
      <c r="K34" s="113"/>
      <c r="L34" s="113" t="s">
        <v>10</v>
      </c>
    </row>
    <row r="35" spans="1:12" ht="12.75" customHeight="1" thickBot="1">
      <c r="A35" s="26">
        <f t="shared" si="2"/>
        <v>34</v>
      </c>
      <c r="B35" s="158">
        <v>1</v>
      </c>
      <c r="C35" s="75" t="s">
        <v>3708</v>
      </c>
      <c r="D35" s="75" t="s">
        <v>749</v>
      </c>
      <c r="E35" s="75"/>
      <c r="F35" s="76" t="s">
        <v>182</v>
      </c>
      <c r="G35" s="76">
        <v>200</v>
      </c>
      <c r="H35" s="77">
        <v>1</v>
      </c>
      <c r="I35" s="133" t="str">
        <f t="shared" si="0"/>
        <v/>
      </c>
      <c r="J35" s="133" t="str">
        <f t="shared" si="1"/>
        <v/>
      </c>
      <c r="K35" s="114"/>
      <c r="L35" s="114"/>
    </row>
    <row r="36" spans="1:12" ht="13.5" thickTop="1"/>
  </sheetData>
  <autoFilter ref="A1:L35" xr:uid="{00000000-0009-0000-0000-000016000000}">
    <filterColumn colId="11">
      <filters blank="1"/>
    </filterColumn>
  </autoFilter>
  <conditionalFormatting sqref="A2:K151">
    <cfRule type="expression" dxfId="291" priority="2">
      <formula>$K2&lt;&gt;""</formula>
    </cfRule>
  </conditionalFormatting>
  <conditionalFormatting sqref="L2:L151">
    <cfRule type="expression" dxfId="290" priority="1">
      <formula>$K2&lt;&gt;""</formula>
    </cfRule>
  </conditionalFormatting>
  <pageMargins left="0.75" right="0.75" top="1" bottom="1" header="0.5" footer="0.5"/>
  <pageSetup paperSize="9" orientation="portrait" verticalDpi="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filterMode="1">
    <tabColor rgb="FFC00000"/>
    <outlinePr summaryBelow="0"/>
  </sheetPr>
  <dimension ref="A1:L64"/>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cols>
    <col min="1" max="1" width="4.3984375" style="88" bestFit="1" customWidth="1"/>
    <col min="2" max="2" width="2.19921875" style="89" customWidth="1"/>
    <col min="3" max="3" width="17" style="88" bestFit="1" customWidth="1"/>
    <col min="4" max="4" width="39"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2" width="20.8984375" style="88" customWidth="1"/>
    <col min="13" max="16384" width="8.796875" style="2"/>
  </cols>
  <sheetData>
    <row r="1" spans="1:12" ht="60.75" customHeight="1" thickTop="1">
      <c r="A1" s="15" t="s">
        <v>134</v>
      </c>
      <c r="B1" s="16" t="s">
        <v>135</v>
      </c>
      <c r="C1" s="15" t="s">
        <v>136</v>
      </c>
      <c r="D1" s="15" t="s">
        <v>137</v>
      </c>
      <c r="E1" s="15" t="s">
        <v>953</v>
      </c>
      <c r="F1" s="15" t="s">
        <v>139</v>
      </c>
      <c r="G1" s="20" t="s">
        <v>140</v>
      </c>
      <c r="H1" s="22" t="s">
        <v>141</v>
      </c>
      <c r="I1" s="23"/>
      <c r="J1" s="255" t="s">
        <v>5658</v>
      </c>
      <c r="K1" s="94" t="s">
        <v>1870</v>
      </c>
      <c r="L1" s="94" t="s">
        <v>147</v>
      </c>
    </row>
    <row r="2" spans="1:12" ht="45">
      <c r="A2" s="26">
        <v>1</v>
      </c>
      <c r="B2" s="158">
        <v>1</v>
      </c>
      <c r="C2" s="75" t="s">
        <v>3709</v>
      </c>
      <c r="D2" s="75" t="s">
        <v>1872</v>
      </c>
      <c r="E2" s="75"/>
      <c r="F2" s="76" t="s">
        <v>153</v>
      </c>
      <c r="G2" s="31">
        <v>1</v>
      </c>
      <c r="H2" s="32">
        <v>6</v>
      </c>
      <c r="I2" s="33" t="str">
        <f>MID($I$1,G2,H2)</f>
        <v/>
      </c>
      <c r="J2" s="243">
        <f>_xlfn.NUMBERVALUE(I2)</f>
        <v>0</v>
      </c>
      <c r="K2" s="114" t="s">
        <v>2406</v>
      </c>
      <c r="L2" s="114"/>
    </row>
    <row r="3" spans="1:12" ht="45">
      <c r="A3" s="26">
        <f>IF(B3=1,TRUNC(A2)+1,A2+0.1)</f>
        <v>2</v>
      </c>
      <c r="B3" s="158">
        <v>1</v>
      </c>
      <c r="C3" s="75" t="s">
        <v>3710</v>
      </c>
      <c r="D3" s="75" t="s">
        <v>1875</v>
      </c>
      <c r="E3" s="75" t="s">
        <v>1876</v>
      </c>
      <c r="F3" s="76" t="s">
        <v>182</v>
      </c>
      <c r="G3" s="31">
        <v>7</v>
      </c>
      <c r="H3" s="32">
        <v>1</v>
      </c>
      <c r="I3" s="33" t="str">
        <f t="shared" ref="I3:I63" si="0">MID($I$1,G3,H3)</f>
        <v/>
      </c>
      <c r="J3" s="33" t="str">
        <f t="shared" ref="J3:J63" si="1">I3</f>
        <v/>
      </c>
      <c r="K3" s="114"/>
      <c r="L3" s="114"/>
    </row>
    <row r="4" spans="1:12" ht="35.1" customHeight="1">
      <c r="A4" s="26">
        <f t="shared" ref="A4:A63" si="2">IF(B4=1,TRUNC(A3)+1,A3+0.1)</f>
        <v>3</v>
      </c>
      <c r="B4" s="158">
        <v>1</v>
      </c>
      <c r="C4" s="75" t="s">
        <v>3711</v>
      </c>
      <c r="D4" s="75" t="s">
        <v>1878</v>
      </c>
      <c r="E4" s="75" t="s">
        <v>1879</v>
      </c>
      <c r="F4" s="76" t="s">
        <v>161</v>
      </c>
      <c r="G4" s="31">
        <v>8</v>
      </c>
      <c r="H4" s="32">
        <v>4</v>
      </c>
      <c r="I4" s="33" t="str">
        <f t="shared" si="0"/>
        <v/>
      </c>
      <c r="J4" s="33" t="str">
        <f t="shared" si="1"/>
        <v/>
      </c>
      <c r="K4" s="114" t="s">
        <v>1880</v>
      </c>
      <c r="L4" s="114"/>
    </row>
    <row r="5" spans="1:12" ht="12.75" customHeight="1">
      <c r="A5" s="26">
        <f t="shared" si="2"/>
        <v>4</v>
      </c>
      <c r="B5" s="158">
        <v>1</v>
      </c>
      <c r="C5" s="75" t="s">
        <v>3712</v>
      </c>
      <c r="D5" s="75" t="s">
        <v>1882</v>
      </c>
      <c r="E5" s="75"/>
      <c r="F5" s="76" t="s">
        <v>282</v>
      </c>
      <c r="G5" s="31">
        <v>12</v>
      </c>
      <c r="H5" s="32">
        <v>3</v>
      </c>
      <c r="I5" s="33" t="str">
        <f t="shared" si="0"/>
        <v/>
      </c>
      <c r="J5" s="33" t="str">
        <f t="shared" si="1"/>
        <v/>
      </c>
      <c r="K5" s="114"/>
      <c r="L5" s="114"/>
    </row>
    <row r="6" spans="1:12" ht="22.5">
      <c r="A6" s="26">
        <f t="shared" si="2"/>
        <v>5</v>
      </c>
      <c r="B6" s="158">
        <v>1</v>
      </c>
      <c r="C6" s="75" t="s">
        <v>3713</v>
      </c>
      <c r="D6" s="75" t="s">
        <v>3647</v>
      </c>
      <c r="E6" s="75"/>
      <c r="F6" s="76" t="s">
        <v>456</v>
      </c>
      <c r="G6" s="76">
        <v>15</v>
      </c>
      <c r="H6" s="77">
        <v>3</v>
      </c>
      <c r="I6" s="33" t="str">
        <f t="shared" si="0"/>
        <v/>
      </c>
      <c r="J6" s="243">
        <f>_xlfn.NUMBERVALUE(I6)</f>
        <v>0</v>
      </c>
      <c r="K6" s="114" t="s">
        <v>3714</v>
      </c>
      <c r="L6" s="114"/>
    </row>
    <row r="7" spans="1:12" ht="33.75">
      <c r="A7" s="26">
        <f t="shared" si="2"/>
        <v>6</v>
      </c>
      <c r="B7" s="158">
        <v>1</v>
      </c>
      <c r="C7" s="75" t="s">
        <v>3715</v>
      </c>
      <c r="D7" s="75" t="s">
        <v>3650</v>
      </c>
      <c r="E7" s="75" t="s">
        <v>3716</v>
      </c>
      <c r="F7" s="76" t="s">
        <v>182</v>
      </c>
      <c r="G7" s="76">
        <v>18</v>
      </c>
      <c r="H7" s="77">
        <v>1</v>
      </c>
      <c r="I7" s="33" t="str">
        <f t="shared" si="0"/>
        <v/>
      </c>
      <c r="J7" s="33" t="str">
        <f t="shared" si="1"/>
        <v/>
      </c>
      <c r="K7" s="114"/>
      <c r="L7" s="114"/>
    </row>
    <row r="8" spans="1:12" ht="45">
      <c r="A8" s="26">
        <f t="shared" si="2"/>
        <v>7</v>
      </c>
      <c r="B8" s="158">
        <v>1</v>
      </c>
      <c r="C8" s="75" t="s">
        <v>3717</v>
      </c>
      <c r="D8" s="75" t="s">
        <v>1899</v>
      </c>
      <c r="E8" s="75" t="s">
        <v>3718</v>
      </c>
      <c r="F8" s="76" t="s">
        <v>965</v>
      </c>
      <c r="G8" s="76">
        <v>19</v>
      </c>
      <c r="H8" s="77">
        <v>1</v>
      </c>
      <c r="I8" s="33" t="str">
        <f t="shared" si="0"/>
        <v/>
      </c>
      <c r="J8" s="243">
        <f>_xlfn.NUMBERVALUE(I8)</f>
        <v>0</v>
      </c>
      <c r="K8" s="114"/>
      <c r="L8" s="114"/>
    </row>
    <row r="9" spans="1:12" ht="22.5">
      <c r="A9" s="26">
        <f t="shared" si="2"/>
        <v>8</v>
      </c>
      <c r="B9" s="158">
        <v>1</v>
      </c>
      <c r="C9" s="75" t="s">
        <v>3719</v>
      </c>
      <c r="D9" s="75" t="s">
        <v>3720</v>
      </c>
      <c r="E9" s="75" t="s">
        <v>3721</v>
      </c>
      <c r="F9" s="76" t="s">
        <v>182</v>
      </c>
      <c r="G9" s="76">
        <v>20</v>
      </c>
      <c r="H9" s="77">
        <v>1</v>
      </c>
      <c r="I9" s="33" t="str">
        <f t="shared" si="0"/>
        <v/>
      </c>
      <c r="J9" s="33" t="str">
        <f t="shared" si="1"/>
        <v/>
      </c>
      <c r="K9" s="114"/>
      <c r="L9" s="114"/>
    </row>
    <row r="10" spans="1:12">
      <c r="A10" s="26">
        <f t="shared" si="2"/>
        <v>9</v>
      </c>
      <c r="B10" s="158">
        <v>1</v>
      </c>
      <c r="C10" s="75" t="s">
        <v>3722</v>
      </c>
      <c r="D10" s="75" t="s">
        <v>1258</v>
      </c>
      <c r="E10" s="75"/>
      <c r="F10" s="76" t="s">
        <v>282</v>
      </c>
      <c r="G10" s="76">
        <v>21</v>
      </c>
      <c r="H10" s="77">
        <v>3</v>
      </c>
      <c r="I10" s="33" t="str">
        <f t="shared" si="0"/>
        <v/>
      </c>
      <c r="J10" s="33" t="str">
        <f t="shared" si="1"/>
        <v/>
      </c>
      <c r="K10" s="114"/>
      <c r="L10" s="114"/>
    </row>
    <row r="11" spans="1:12" ht="33.75">
      <c r="A11" s="26">
        <f t="shared" si="2"/>
        <v>10</v>
      </c>
      <c r="B11" s="158">
        <v>1</v>
      </c>
      <c r="C11" s="75" t="s">
        <v>3723</v>
      </c>
      <c r="D11" s="75" t="s">
        <v>3724</v>
      </c>
      <c r="E11" s="75" t="s">
        <v>3725</v>
      </c>
      <c r="F11" s="76" t="s">
        <v>182</v>
      </c>
      <c r="G11" s="76">
        <v>24</v>
      </c>
      <c r="H11" s="77">
        <v>1</v>
      </c>
      <c r="I11" s="33" t="str">
        <f t="shared" si="0"/>
        <v/>
      </c>
      <c r="J11" s="33" t="str">
        <f t="shared" si="1"/>
        <v/>
      </c>
      <c r="K11" s="114"/>
      <c r="L11" s="114"/>
    </row>
    <row r="12" spans="1:12">
      <c r="A12" s="26">
        <f t="shared" si="2"/>
        <v>11</v>
      </c>
      <c r="B12" s="158">
        <v>1</v>
      </c>
      <c r="C12" s="75" t="s">
        <v>3726</v>
      </c>
      <c r="D12" s="75" t="s">
        <v>3490</v>
      </c>
      <c r="E12" s="75"/>
      <c r="F12" s="76" t="s">
        <v>342</v>
      </c>
      <c r="G12" s="76">
        <v>25</v>
      </c>
      <c r="H12" s="77">
        <v>8</v>
      </c>
      <c r="I12" s="33" t="str">
        <f t="shared" si="0"/>
        <v/>
      </c>
      <c r="J12" s="245" t="str">
        <f>IF(AND(I12&lt;&gt;"",I12&lt;&gt;"00000000"),DATE(LEFT(I12,4),MID(I12,5,2),RIGHT(I12,2)),"")</f>
        <v/>
      </c>
      <c r="K12" s="114"/>
      <c r="L12" s="114"/>
    </row>
    <row r="13" spans="1:12" ht="12.75" customHeight="1">
      <c r="A13" s="26">
        <f t="shared" si="2"/>
        <v>12</v>
      </c>
      <c r="B13" s="158">
        <v>1</v>
      </c>
      <c r="C13" s="75" t="s">
        <v>3727</v>
      </c>
      <c r="D13" s="75" t="s">
        <v>3487</v>
      </c>
      <c r="E13" s="75"/>
      <c r="F13" s="76" t="s">
        <v>342</v>
      </c>
      <c r="G13" s="76">
        <v>33</v>
      </c>
      <c r="H13" s="77">
        <v>8</v>
      </c>
      <c r="I13" s="33" t="str">
        <f t="shared" si="0"/>
        <v/>
      </c>
      <c r="J13" s="245" t="str">
        <f>IF(AND(I13&lt;&gt;"",I13&lt;&gt;"00000000"),DATE(LEFT(I13,4),MID(I13,5,2),RIGHT(I13,2)),"")</f>
        <v/>
      </c>
      <c r="K13" s="114"/>
      <c r="L13" s="114"/>
    </row>
    <row r="14" spans="1:12" ht="45">
      <c r="A14" s="26">
        <f t="shared" si="2"/>
        <v>13</v>
      </c>
      <c r="B14" s="158">
        <v>1</v>
      </c>
      <c r="C14" s="75" t="s">
        <v>3728</v>
      </c>
      <c r="D14" s="75" t="s">
        <v>3729</v>
      </c>
      <c r="E14" s="75" t="s">
        <v>3730</v>
      </c>
      <c r="F14" s="76" t="s">
        <v>182</v>
      </c>
      <c r="G14" s="76">
        <v>41</v>
      </c>
      <c r="H14" s="77">
        <v>1</v>
      </c>
      <c r="I14" s="33" t="str">
        <f t="shared" si="0"/>
        <v/>
      </c>
      <c r="J14" s="33" t="str">
        <f t="shared" si="1"/>
        <v/>
      </c>
      <c r="K14" s="114"/>
      <c r="L14" s="114"/>
    </row>
    <row r="15" spans="1:12" ht="12.75" customHeight="1">
      <c r="A15" s="26">
        <f t="shared" si="2"/>
        <v>14</v>
      </c>
      <c r="B15" s="158">
        <v>1</v>
      </c>
      <c r="C15" s="75" t="s">
        <v>3731</v>
      </c>
      <c r="D15" s="75" t="s">
        <v>3732</v>
      </c>
      <c r="E15" s="75"/>
      <c r="F15" s="76" t="s">
        <v>3681</v>
      </c>
      <c r="G15" s="76">
        <v>42</v>
      </c>
      <c r="H15" s="77">
        <v>15</v>
      </c>
      <c r="I15" s="33" t="str">
        <f t="shared" si="0"/>
        <v/>
      </c>
      <c r="J15" s="243">
        <f>_xlfn.NUMBERVALUE(I15)</f>
        <v>0</v>
      </c>
      <c r="K15" s="114"/>
      <c r="L15" s="114"/>
    </row>
    <row r="16" spans="1:12" ht="12.75" customHeight="1">
      <c r="A16" s="26">
        <f t="shared" si="2"/>
        <v>15</v>
      </c>
      <c r="B16" s="158">
        <v>1</v>
      </c>
      <c r="C16" s="75" t="s">
        <v>3733</v>
      </c>
      <c r="D16" s="75" t="s">
        <v>3734</v>
      </c>
      <c r="E16" s="75" t="s">
        <v>208</v>
      </c>
      <c r="F16" s="76" t="s">
        <v>182</v>
      </c>
      <c r="G16" s="76">
        <v>57</v>
      </c>
      <c r="H16" s="77">
        <v>1</v>
      </c>
      <c r="I16" s="33" t="str">
        <f t="shared" si="0"/>
        <v/>
      </c>
      <c r="J16" s="33" t="str">
        <f t="shared" si="1"/>
        <v/>
      </c>
      <c r="K16" s="114"/>
      <c r="L16" s="114"/>
    </row>
    <row r="17" spans="1:12" ht="12.75" customHeight="1">
      <c r="A17" s="26">
        <f t="shared" si="2"/>
        <v>16</v>
      </c>
      <c r="B17" s="158">
        <v>1</v>
      </c>
      <c r="C17" s="75" t="s">
        <v>3735</v>
      </c>
      <c r="D17" s="75" t="s">
        <v>3736</v>
      </c>
      <c r="E17" s="75"/>
      <c r="F17" s="76" t="s">
        <v>3681</v>
      </c>
      <c r="G17" s="76">
        <v>58</v>
      </c>
      <c r="H17" s="77">
        <v>15</v>
      </c>
      <c r="I17" s="33" t="str">
        <f t="shared" si="0"/>
        <v/>
      </c>
      <c r="J17" s="243">
        <f>_xlfn.NUMBERVALUE(I17)</f>
        <v>0</v>
      </c>
      <c r="K17" s="114"/>
      <c r="L17" s="114"/>
    </row>
    <row r="18" spans="1:12" ht="12.75" customHeight="1">
      <c r="A18" s="26">
        <f t="shared" si="2"/>
        <v>17</v>
      </c>
      <c r="B18" s="158">
        <v>1</v>
      </c>
      <c r="C18" s="75" t="s">
        <v>3737</v>
      </c>
      <c r="D18" s="75" t="s">
        <v>3738</v>
      </c>
      <c r="E18" s="75" t="s">
        <v>208</v>
      </c>
      <c r="F18" s="76" t="s">
        <v>182</v>
      </c>
      <c r="G18" s="76">
        <v>73</v>
      </c>
      <c r="H18" s="77">
        <v>1</v>
      </c>
      <c r="I18" s="33" t="str">
        <f t="shared" si="0"/>
        <v/>
      </c>
      <c r="J18" s="33" t="str">
        <f t="shared" si="1"/>
        <v/>
      </c>
      <c r="K18" s="114"/>
      <c r="L18" s="114"/>
    </row>
    <row r="19" spans="1:12" ht="12.75" customHeight="1">
      <c r="A19" s="26">
        <f t="shared" si="2"/>
        <v>18</v>
      </c>
      <c r="B19" s="158">
        <v>1</v>
      </c>
      <c r="C19" s="75" t="s">
        <v>3739</v>
      </c>
      <c r="D19" s="75" t="s">
        <v>3740</v>
      </c>
      <c r="E19" s="75"/>
      <c r="F19" s="76" t="s">
        <v>3681</v>
      </c>
      <c r="G19" s="76">
        <v>74</v>
      </c>
      <c r="H19" s="77">
        <v>15</v>
      </c>
      <c r="I19" s="33" t="str">
        <f t="shared" si="0"/>
        <v/>
      </c>
      <c r="J19" s="243">
        <f>_xlfn.NUMBERVALUE(I19)</f>
        <v>0</v>
      </c>
      <c r="K19" s="114"/>
      <c r="L19" s="114"/>
    </row>
    <row r="20" spans="1:12" ht="12.75" customHeight="1">
      <c r="A20" s="26">
        <f t="shared" si="2"/>
        <v>19</v>
      </c>
      <c r="B20" s="158">
        <v>1</v>
      </c>
      <c r="C20" s="75" t="s">
        <v>3741</v>
      </c>
      <c r="D20" s="75" t="s">
        <v>3742</v>
      </c>
      <c r="E20" s="75" t="s">
        <v>208</v>
      </c>
      <c r="F20" s="76" t="s">
        <v>182</v>
      </c>
      <c r="G20" s="76">
        <v>89</v>
      </c>
      <c r="H20" s="77">
        <v>1</v>
      </c>
      <c r="I20" s="33" t="str">
        <f t="shared" si="0"/>
        <v/>
      </c>
      <c r="J20" s="33" t="str">
        <f t="shared" si="1"/>
        <v/>
      </c>
      <c r="K20" s="114"/>
      <c r="L20" s="114"/>
    </row>
    <row r="21" spans="1:12" ht="12.75" customHeight="1">
      <c r="A21" s="26">
        <f t="shared" si="2"/>
        <v>20</v>
      </c>
      <c r="B21" s="158">
        <v>1</v>
      </c>
      <c r="C21" s="75" t="s">
        <v>3743</v>
      </c>
      <c r="D21" s="75" t="s">
        <v>3744</v>
      </c>
      <c r="E21" s="75"/>
      <c r="F21" s="76" t="s">
        <v>3681</v>
      </c>
      <c r="G21" s="76">
        <v>90</v>
      </c>
      <c r="H21" s="77">
        <v>15</v>
      </c>
      <c r="I21" s="33" t="str">
        <f t="shared" si="0"/>
        <v/>
      </c>
      <c r="J21" s="243">
        <f>_xlfn.NUMBERVALUE(I21)</f>
        <v>0</v>
      </c>
      <c r="K21" s="114"/>
      <c r="L21" s="114"/>
    </row>
    <row r="22" spans="1:12" ht="12.75" customHeight="1">
      <c r="A22" s="26">
        <f t="shared" si="2"/>
        <v>21</v>
      </c>
      <c r="B22" s="158">
        <v>1</v>
      </c>
      <c r="C22" s="75" t="s">
        <v>3745</v>
      </c>
      <c r="D22" s="75" t="s">
        <v>3746</v>
      </c>
      <c r="E22" s="75" t="s">
        <v>208</v>
      </c>
      <c r="F22" s="76" t="s">
        <v>182</v>
      </c>
      <c r="G22" s="76">
        <v>105</v>
      </c>
      <c r="H22" s="77">
        <v>1</v>
      </c>
      <c r="I22" s="33" t="str">
        <f t="shared" si="0"/>
        <v/>
      </c>
      <c r="J22" s="33" t="str">
        <f t="shared" si="1"/>
        <v/>
      </c>
      <c r="K22" s="114"/>
      <c r="L22" s="114"/>
    </row>
    <row r="23" spans="1:12" ht="12.75" customHeight="1">
      <c r="A23" s="26">
        <f t="shared" si="2"/>
        <v>22</v>
      </c>
      <c r="B23" s="158">
        <v>1</v>
      </c>
      <c r="C23" s="75" t="s">
        <v>3747</v>
      </c>
      <c r="D23" s="75" t="s">
        <v>3748</v>
      </c>
      <c r="E23" s="75"/>
      <c r="F23" s="76" t="s">
        <v>3681</v>
      </c>
      <c r="G23" s="76">
        <v>106</v>
      </c>
      <c r="H23" s="77">
        <v>15</v>
      </c>
      <c r="I23" s="33" t="str">
        <f t="shared" si="0"/>
        <v/>
      </c>
      <c r="J23" s="243">
        <f>_xlfn.NUMBERVALUE(I23)</f>
        <v>0</v>
      </c>
      <c r="K23" s="114"/>
      <c r="L23" s="114"/>
    </row>
    <row r="24" spans="1:12" ht="12.75" customHeight="1">
      <c r="A24" s="26">
        <f t="shared" si="2"/>
        <v>23</v>
      </c>
      <c r="B24" s="158">
        <v>1</v>
      </c>
      <c r="C24" s="75" t="s">
        <v>3749</v>
      </c>
      <c r="D24" s="75" t="s">
        <v>3750</v>
      </c>
      <c r="E24" s="75" t="s">
        <v>208</v>
      </c>
      <c r="F24" s="76" t="s">
        <v>182</v>
      </c>
      <c r="G24" s="76">
        <v>121</v>
      </c>
      <c r="H24" s="77">
        <v>1</v>
      </c>
      <c r="I24" s="33" t="str">
        <f t="shared" si="0"/>
        <v/>
      </c>
      <c r="J24" s="33" t="str">
        <f t="shared" si="1"/>
        <v/>
      </c>
      <c r="K24" s="34"/>
      <c r="L24" s="34"/>
    </row>
    <row r="25" spans="1:12" ht="45">
      <c r="A25" s="26">
        <f t="shared" si="2"/>
        <v>24</v>
      </c>
      <c r="B25" s="158">
        <v>1</v>
      </c>
      <c r="C25" s="75" t="s">
        <v>3751</v>
      </c>
      <c r="D25" s="75" t="s">
        <v>3752</v>
      </c>
      <c r="E25" s="75" t="s">
        <v>3753</v>
      </c>
      <c r="F25" s="76" t="s">
        <v>3681</v>
      </c>
      <c r="G25" s="76">
        <v>122</v>
      </c>
      <c r="H25" s="77">
        <v>15</v>
      </c>
      <c r="I25" s="33" t="str">
        <f t="shared" si="0"/>
        <v/>
      </c>
      <c r="J25" s="243">
        <f>_xlfn.NUMBERVALUE(I25)</f>
        <v>0</v>
      </c>
      <c r="K25" s="114"/>
      <c r="L25" s="114"/>
    </row>
    <row r="26" spans="1:12" ht="12.75" customHeight="1">
      <c r="A26" s="26">
        <f t="shared" si="2"/>
        <v>25</v>
      </c>
      <c r="B26" s="158">
        <v>1</v>
      </c>
      <c r="C26" s="75" t="s">
        <v>3754</v>
      </c>
      <c r="D26" s="75" t="s">
        <v>3755</v>
      </c>
      <c r="E26" s="75" t="s">
        <v>208</v>
      </c>
      <c r="F26" s="76" t="s">
        <v>182</v>
      </c>
      <c r="G26" s="76">
        <v>137</v>
      </c>
      <c r="H26" s="77">
        <v>1</v>
      </c>
      <c r="I26" s="33" t="str">
        <f t="shared" si="0"/>
        <v/>
      </c>
      <c r="J26" s="33" t="str">
        <f t="shared" si="1"/>
        <v/>
      </c>
      <c r="K26" s="114"/>
      <c r="L26" s="114"/>
    </row>
    <row r="27" spans="1:12" ht="12.75" customHeight="1">
      <c r="A27" s="26">
        <f t="shared" si="2"/>
        <v>26</v>
      </c>
      <c r="B27" s="158">
        <v>1</v>
      </c>
      <c r="C27" s="75" t="s">
        <v>3756</v>
      </c>
      <c r="D27" s="75" t="s">
        <v>3757</v>
      </c>
      <c r="E27" s="75"/>
      <c r="F27" s="76" t="s">
        <v>3681</v>
      </c>
      <c r="G27" s="76">
        <v>138</v>
      </c>
      <c r="H27" s="77">
        <v>15</v>
      </c>
      <c r="I27" s="33" t="str">
        <f t="shared" si="0"/>
        <v/>
      </c>
      <c r="J27" s="243">
        <f>_xlfn.NUMBERVALUE(I27)</f>
        <v>0</v>
      </c>
      <c r="K27" s="114"/>
      <c r="L27" s="114"/>
    </row>
    <row r="28" spans="1:12" ht="12.75" customHeight="1">
      <c r="A28" s="26">
        <f t="shared" si="2"/>
        <v>27</v>
      </c>
      <c r="B28" s="158">
        <v>1</v>
      </c>
      <c r="C28" s="75" t="s">
        <v>3758</v>
      </c>
      <c r="D28" s="75" t="s">
        <v>3759</v>
      </c>
      <c r="E28" s="75" t="s">
        <v>208</v>
      </c>
      <c r="F28" s="76" t="s">
        <v>182</v>
      </c>
      <c r="G28" s="76">
        <v>153</v>
      </c>
      <c r="H28" s="77">
        <v>1</v>
      </c>
      <c r="I28" s="33" t="str">
        <f t="shared" si="0"/>
        <v/>
      </c>
      <c r="J28" s="33" t="str">
        <f t="shared" si="1"/>
        <v/>
      </c>
      <c r="K28" s="114"/>
      <c r="L28" s="114"/>
    </row>
    <row r="29" spans="1:12" ht="12.75" customHeight="1">
      <c r="A29" s="26">
        <f t="shared" si="2"/>
        <v>28</v>
      </c>
      <c r="B29" s="158">
        <v>1</v>
      </c>
      <c r="C29" s="75" t="s">
        <v>3760</v>
      </c>
      <c r="D29" s="75" t="s">
        <v>3761</v>
      </c>
      <c r="E29" s="75"/>
      <c r="F29" s="76" t="s">
        <v>3681</v>
      </c>
      <c r="G29" s="76">
        <v>154</v>
      </c>
      <c r="H29" s="77">
        <v>15</v>
      </c>
      <c r="I29" s="33" t="str">
        <f t="shared" si="0"/>
        <v/>
      </c>
      <c r="J29" s="243">
        <f>_xlfn.NUMBERVALUE(I29)</f>
        <v>0</v>
      </c>
      <c r="K29" s="114"/>
      <c r="L29" s="114"/>
    </row>
    <row r="30" spans="1:12" ht="23.25" customHeight="1">
      <c r="A30" s="26">
        <f t="shared" si="2"/>
        <v>29</v>
      </c>
      <c r="B30" s="158">
        <v>1</v>
      </c>
      <c r="C30" s="75" t="s">
        <v>3762</v>
      </c>
      <c r="D30" s="75" t="s">
        <v>3763</v>
      </c>
      <c r="E30" s="75" t="s">
        <v>208</v>
      </c>
      <c r="F30" s="76" t="s">
        <v>182</v>
      </c>
      <c r="G30" s="76">
        <v>169</v>
      </c>
      <c r="H30" s="77">
        <v>1</v>
      </c>
      <c r="I30" s="33" t="str">
        <f t="shared" si="0"/>
        <v/>
      </c>
      <c r="J30" s="33" t="str">
        <f t="shared" si="1"/>
        <v/>
      </c>
      <c r="K30" s="114"/>
      <c r="L30" s="114"/>
    </row>
    <row r="31" spans="1:12" ht="12.75" customHeight="1">
      <c r="A31" s="26">
        <f t="shared" si="2"/>
        <v>30</v>
      </c>
      <c r="B31" s="158">
        <v>1</v>
      </c>
      <c r="C31" s="75" t="s">
        <v>3764</v>
      </c>
      <c r="D31" s="75" t="s">
        <v>3765</v>
      </c>
      <c r="E31" s="75"/>
      <c r="F31" s="76" t="s">
        <v>3681</v>
      </c>
      <c r="G31" s="76">
        <v>170</v>
      </c>
      <c r="H31" s="77">
        <v>15</v>
      </c>
      <c r="I31" s="33" t="str">
        <f t="shared" si="0"/>
        <v/>
      </c>
      <c r="J31" s="243">
        <f>_xlfn.NUMBERVALUE(I31)</f>
        <v>0</v>
      </c>
      <c r="K31" s="114"/>
      <c r="L31" s="114"/>
    </row>
    <row r="32" spans="1:12" ht="23.25" customHeight="1">
      <c r="A32" s="26">
        <f t="shared" si="2"/>
        <v>31</v>
      </c>
      <c r="B32" s="158">
        <v>1</v>
      </c>
      <c r="C32" s="75" t="s">
        <v>3766</v>
      </c>
      <c r="D32" s="75" t="s">
        <v>3767</v>
      </c>
      <c r="E32" s="75" t="s">
        <v>208</v>
      </c>
      <c r="F32" s="76" t="s">
        <v>182</v>
      </c>
      <c r="G32" s="76">
        <v>185</v>
      </c>
      <c r="H32" s="77">
        <v>1</v>
      </c>
      <c r="I32" s="33" t="str">
        <f t="shared" si="0"/>
        <v/>
      </c>
      <c r="J32" s="33" t="str">
        <f t="shared" si="1"/>
        <v/>
      </c>
      <c r="K32" s="114"/>
      <c r="L32" s="114"/>
    </row>
    <row r="33" spans="1:12" ht="12.75" customHeight="1">
      <c r="A33" s="26">
        <f t="shared" si="2"/>
        <v>32</v>
      </c>
      <c r="B33" s="158">
        <v>1</v>
      </c>
      <c r="C33" s="75" t="s">
        <v>3768</v>
      </c>
      <c r="D33" s="75" t="s">
        <v>3769</v>
      </c>
      <c r="E33" s="75"/>
      <c r="F33" s="76" t="s">
        <v>3681</v>
      </c>
      <c r="G33" s="76">
        <v>186</v>
      </c>
      <c r="H33" s="77">
        <v>15</v>
      </c>
      <c r="I33" s="33" t="str">
        <f t="shared" si="0"/>
        <v/>
      </c>
      <c r="J33" s="243">
        <f>_xlfn.NUMBERVALUE(I33)</f>
        <v>0</v>
      </c>
      <c r="K33" s="114"/>
      <c r="L33" s="114"/>
    </row>
    <row r="34" spans="1:12" ht="23.25" customHeight="1">
      <c r="A34" s="26">
        <f t="shared" si="2"/>
        <v>33</v>
      </c>
      <c r="B34" s="158">
        <v>1</v>
      </c>
      <c r="C34" s="75" t="s">
        <v>3770</v>
      </c>
      <c r="D34" s="75" t="s">
        <v>3771</v>
      </c>
      <c r="E34" s="75" t="s">
        <v>208</v>
      </c>
      <c r="F34" s="76" t="s">
        <v>182</v>
      </c>
      <c r="G34" s="76">
        <v>201</v>
      </c>
      <c r="H34" s="77">
        <v>1</v>
      </c>
      <c r="I34" s="33" t="str">
        <f t="shared" si="0"/>
        <v/>
      </c>
      <c r="J34" s="33" t="str">
        <f t="shared" si="1"/>
        <v/>
      </c>
      <c r="K34" s="114"/>
      <c r="L34" s="114"/>
    </row>
    <row r="35" spans="1:12" ht="12.75" customHeight="1">
      <c r="A35" s="26">
        <f t="shared" si="2"/>
        <v>34</v>
      </c>
      <c r="B35" s="158">
        <v>1</v>
      </c>
      <c r="C35" s="75" t="s">
        <v>3772</v>
      </c>
      <c r="D35" s="75" t="s">
        <v>3773</v>
      </c>
      <c r="E35" s="75"/>
      <c r="F35" s="76" t="s">
        <v>3681</v>
      </c>
      <c r="G35" s="76">
        <v>202</v>
      </c>
      <c r="H35" s="77">
        <v>15</v>
      </c>
      <c r="I35" s="33" t="str">
        <f t="shared" si="0"/>
        <v/>
      </c>
      <c r="J35" s="243">
        <f>_xlfn.NUMBERVALUE(I35)</f>
        <v>0</v>
      </c>
      <c r="K35" s="114"/>
      <c r="L35" s="114"/>
    </row>
    <row r="36" spans="1:12" ht="23.25" customHeight="1">
      <c r="A36" s="26">
        <f t="shared" si="2"/>
        <v>35</v>
      </c>
      <c r="B36" s="158">
        <v>1</v>
      </c>
      <c r="C36" s="75" t="s">
        <v>3774</v>
      </c>
      <c r="D36" s="75" t="s">
        <v>3775</v>
      </c>
      <c r="E36" s="75" t="s">
        <v>208</v>
      </c>
      <c r="F36" s="76" t="s">
        <v>182</v>
      </c>
      <c r="G36" s="76">
        <v>217</v>
      </c>
      <c r="H36" s="77">
        <v>1</v>
      </c>
      <c r="I36" s="33" t="str">
        <f t="shared" si="0"/>
        <v/>
      </c>
      <c r="J36" s="33" t="str">
        <f t="shared" si="1"/>
        <v/>
      </c>
      <c r="K36" s="78"/>
      <c r="L36" s="78"/>
    </row>
    <row r="37" spans="1:12" ht="12.75" customHeight="1">
      <c r="A37" s="26">
        <f t="shared" si="2"/>
        <v>36</v>
      </c>
      <c r="B37" s="158">
        <v>1</v>
      </c>
      <c r="C37" s="75" t="s">
        <v>3776</v>
      </c>
      <c r="D37" s="75" t="s">
        <v>3777</v>
      </c>
      <c r="E37" s="75"/>
      <c r="F37" s="76" t="s">
        <v>3681</v>
      </c>
      <c r="G37" s="76">
        <v>218</v>
      </c>
      <c r="H37" s="77">
        <v>15</v>
      </c>
      <c r="I37" s="33" t="str">
        <f t="shared" si="0"/>
        <v/>
      </c>
      <c r="J37" s="243">
        <f>_xlfn.NUMBERVALUE(I37)</f>
        <v>0</v>
      </c>
      <c r="K37" s="78"/>
      <c r="L37" s="78"/>
    </row>
    <row r="38" spans="1:12" ht="23.25" customHeight="1">
      <c r="A38" s="26">
        <f t="shared" si="2"/>
        <v>37</v>
      </c>
      <c r="B38" s="158">
        <v>1</v>
      </c>
      <c r="C38" s="75" t="s">
        <v>3778</v>
      </c>
      <c r="D38" s="75" t="s">
        <v>3779</v>
      </c>
      <c r="E38" s="75" t="s">
        <v>208</v>
      </c>
      <c r="F38" s="76" t="s">
        <v>182</v>
      </c>
      <c r="G38" s="76">
        <v>233</v>
      </c>
      <c r="H38" s="77">
        <v>1</v>
      </c>
      <c r="I38" s="33" t="str">
        <f t="shared" si="0"/>
        <v/>
      </c>
      <c r="J38" s="33" t="str">
        <f t="shared" si="1"/>
        <v/>
      </c>
      <c r="K38" s="78"/>
      <c r="L38" s="78"/>
    </row>
    <row r="39" spans="1:12" ht="12.75" customHeight="1">
      <c r="A39" s="26">
        <f t="shared" si="2"/>
        <v>38</v>
      </c>
      <c r="B39" s="158">
        <v>1</v>
      </c>
      <c r="C39" s="75" t="s">
        <v>3780</v>
      </c>
      <c r="D39" s="75" t="s">
        <v>3781</v>
      </c>
      <c r="E39" s="75"/>
      <c r="F39" s="76" t="s">
        <v>3681</v>
      </c>
      <c r="G39" s="76">
        <v>234</v>
      </c>
      <c r="H39" s="77">
        <v>15</v>
      </c>
      <c r="I39" s="33" t="str">
        <f t="shared" si="0"/>
        <v/>
      </c>
      <c r="J39" s="243">
        <f>_xlfn.NUMBERVALUE(I39)</f>
        <v>0</v>
      </c>
      <c r="K39" s="78"/>
      <c r="L39" s="78"/>
    </row>
    <row r="40" spans="1:12" ht="23.25" customHeight="1">
      <c r="A40" s="26">
        <f t="shared" si="2"/>
        <v>39</v>
      </c>
      <c r="B40" s="158">
        <v>1</v>
      </c>
      <c r="C40" s="75" t="s">
        <v>3782</v>
      </c>
      <c r="D40" s="75" t="s">
        <v>3783</v>
      </c>
      <c r="E40" s="75" t="s">
        <v>208</v>
      </c>
      <c r="F40" s="76" t="s">
        <v>182</v>
      </c>
      <c r="G40" s="76">
        <v>249</v>
      </c>
      <c r="H40" s="77">
        <v>1</v>
      </c>
      <c r="I40" s="33" t="str">
        <f t="shared" si="0"/>
        <v/>
      </c>
      <c r="J40" s="33" t="str">
        <f t="shared" si="1"/>
        <v/>
      </c>
      <c r="K40" s="78"/>
      <c r="L40" s="78"/>
    </row>
    <row r="41" spans="1:12" ht="12.75" customHeight="1">
      <c r="A41" s="26">
        <f t="shared" si="2"/>
        <v>40</v>
      </c>
      <c r="B41" s="158">
        <v>1</v>
      </c>
      <c r="C41" s="75" t="s">
        <v>3784</v>
      </c>
      <c r="D41" s="75" t="s">
        <v>3785</v>
      </c>
      <c r="E41" s="75"/>
      <c r="F41" s="76" t="s">
        <v>3681</v>
      </c>
      <c r="G41" s="76">
        <v>250</v>
      </c>
      <c r="H41" s="77">
        <v>15</v>
      </c>
      <c r="I41" s="33" t="str">
        <f t="shared" si="0"/>
        <v/>
      </c>
      <c r="J41" s="243">
        <f>_xlfn.NUMBERVALUE(I41)</f>
        <v>0</v>
      </c>
      <c r="K41" s="78"/>
      <c r="L41" s="78"/>
    </row>
    <row r="42" spans="1:12" ht="23.25" customHeight="1">
      <c r="A42" s="26">
        <f t="shared" si="2"/>
        <v>41</v>
      </c>
      <c r="B42" s="158">
        <v>1</v>
      </c>
      <c r="C42" s="75" t="s">
        <v>3786</v>
      </c>
      <c r="D42" s="75" t="s">
        <v>3787</v>
      </c>
      <c r="E42" s="75" t="s">
        <v>208</v>
      </c>
      <c r="F42" s="76" t="s">
        <v>182</v>
      </c>
      <c r="G42" s="76">
        <v>265</v>
      </c>
      <c r="H42" s="77">
        <v>1</v>
      </c>
      <c r="I42" s="33" t="str">
        <f t="shared" si="0"/>
        <v/>
      </c>
      <c r="J42" s="33" t="str">
        <f t="shared" si="1"/>
        <v/>
      </c>
      <c r="K42" s="78"/>
      <c r="L42" s="78"/>
    </row>
    <row r="43" spans="1:12" ht="12.75" customHeight="1">
      <c r="A43" s="26">
        <f t="shared" si="2"/>
        <v>42</v>
      </c>
      <c r="B43" s="158">
        <v>1</v>
      </c>
      <c r="C43" s="75" t="s">
        <v>3788</v>
      </c>
      <c r="D43" s="75" t="s">
        <v>3789</v>
      </c>
      <c r="E43" s="151"/>
      <c r="F43" s="152" t="s">
        <v>3681</v>
      </c>
      <c r="G43" s="76">
        <v>266</v>
      </c>
      <c r="H43" s="77">
        <v>15</v>
      </c>
      <c r="I43" s="33" t="str">
        <f t="shared" si="0"/>
        <v/>
      </c>
      <c r="J43" s="243">
        <f>_xlfn.NUMBERVALUE(I43)</f>
        <v>0</v>
      </c>
      <c r="K43" s="78"/>
      <c r="L43" s="78"/>
    </row>
    <row r="44" spans="1:12" ht="23.25" customHeight="1">
      <c r="A44" s="26">
        <f t="shared" si="2"/>
        <v>43</v>
      </c>
      <c r="B44" s="158">
        <v>1</v>
      </c>
      <c r="C44" s="75" t="s">
        <v>3790</v>
      </c>
      <c r="D44" s="75" t="s">
        <v>3791</v>
      </c>
      <c r="E44" s="75" t="s">
        <v>208</v>
      </c>
      <c r="F44" s="76" t="s">
        <v>182</v>
      </c>
      <c r="G44" s="76">
        <v>281</v>
      </c>
      <c r="H44" s="77">
        <v>1</v>
      </c>
      <c r="I44" s="33" t="str">
        <f t="shared" si="0"/>
        <v/>
      </c>
      <c r="J44" s="33" t="str">
        <f t="shared" si="1"/>
        <v/>
      </c>
      <c r="K44" s="78"/>
      <c r="L44" s="78"/>
    </row>
    <row r="45" spans="1:12" ht="12.75" customHeight="1">
      <c r="A45" s="26">
        <f t="shared" si="2"/>
        <v>44</v>
      </c>
      <c r="B45" s="158">
        <v>1</v>
      </c>
      <c r="C45" s="75" t="s">
        <v>3792</v>
      </c>
      <c r="D45" s="75" t="s">
        <v>3793</v>
      </c>
      <c r="E45" s="75"/>
      <c r="F45" s="76" t="s">
        <v>3681</v>
      </c>
      <c r="G45" s="76">
        <v>282</v>
      </c>
      <c r="H45" s="77">
        <v>15</v>
      </c>
      <c r="I45" s="33" t="str">
        <f t="shared" si="0"/>
        <v/>
      </c>
      <c r="J45" s="243">
        <f>_xlfn.NUMBERVALUE(I45)</f>
        <v>0</v>
      </c>
      <c r="K45" s="78"/>
      <c r="L45" s="78"/>
    </row>
    <row r="46" spans="1:12" ht="23.25" customHeight="1">
      <c r="A46" s="26">
        <f t="shared" si="2"/>
        <v>45</v>
      </c>
      <c r="B46" s="158">
        <v>1</v>
      </c>
      <c r="C46" s="75" t="s">
        <v>3794</v>
      </c>
      <c r="D46" s="75" t="s">
        <v>3795</v>
      </c>
      <c r="E46" s="75" t="s">
        <v>208</v>
      </c>
      <c r="F46" s="76" t="s">
        <v>182</v>
      </c>
      <c r="G46" s="76">
        <v>297</v>
      </c>
      <c r="H46" s="77">
        <v>1</v>
      </c>
      <c r="I46" s="33" t="str">
        <f t="shared" si="0"/>
        <v/>
      </c>
      <c r="J46" s="33" t="str">
        <f t="shared" si="1"/>
        <v/>
      </c>
      <c r="K46" s="78"/>
      <c r="L46" s="78"/>
    </row>
    <row r="47" spans="1:12" ht="12.75" customHeight="1">
      <c r="A47" s="26">
        <f t="shared" si="2"/>
        <v>46</v>
      </c>
      <c r="B47" s="158">
        <v>1</v>
      </c>
      <c r="C47" s="75" t="s">
        <v>3796</v>
      </c>
      <c r="D47" s="75" t="s">
        <v>3697</v>
      </c>
      <c r="E47" s="75"/>
      <c r="F47" s="76" t="s">
        <v>3681</v>
      </c>
      <c r="G47" s="76">
        <v>298</v>
      </c>
      <c r="H47" s="77">
        <v>15</v>
      </c>
      <c r="I47" s="33" t="str">
        <f t="shared" si="0"/>
        <v/>
      </c>
      <c r="J47" s="243">
        <f>_xlfn.NUMBERVALUE(I47)</f>
        <v>0</v>
      </c>
      <c r="K47" s="78"/>
      <c r="L47" s="78"/>
    </row>
    <row r="48" spans="1:12" ht="23.25" customHeight="1">
      <c r="A48" s="26">
        <f t="shared" si="2"/>
        <v>47</v>
      </c>
      <c r="B48" s="158">
        <v>1</v>
      </c>
      <c r="C48" s="75" t="s">
        <v>3797</v>
      </c>
      <c r="D48" s="75" t="s">
        <v>3699</v>
      </c>
      <c r="E48" s="75" t="s">
        <v>208</v>
      </c>
      <c r="F48" s="76" t="s">
        <v>182</v>
      </c>
      <c r="G48" s="76">
        <v>313</v>
      </c>
      <c r="H48" s="77">
        <v>1</v>
      </c>
      <c r="I48" s="33" t="str">
        <f t="shared" si="0"/>
        <v/>
      </c>
      <c r="J48" s="33" t="str">
        <f t="shared" si="1"/>
        <v/>
      </c>
      <c r="K48" s="78"/>
      <c r="L48" s="78"/>
    </row>
    <row r="49" spans="1:12" ht="12.75" customHeight="1">
      <c r="A49" s="26">
        <f t="shared" si="2"/>
        <v>48</v>
      </c>
      <c r="B49" s="158">
        <v>1</v>
      </c>
      <c r="C49" s="75" t="s">
        <v>3798</v>
      </c>
      <c r="D49" s="75" t="s">
        <v>3799</v>
      </c>
      <c r="E49" s="75"/>
      <c r="F49" s="76" t="s">
        <v>3681</v>
      </c>
      <c r="G49" s="76">
        <v>314</v>
      </c>
      <c r="H49" s="77">
        <v>15</v>
      </c>
      <c r="I49" s="33" t="str">
        <f t="shared" si="0"/>
        <v/>
      </c>
      <c r="J49" s="243">
        <f>_xlfn.NUMBERVALUE(I49)</f>
        <v>0</v>
      </c>
      <c r="K49" s="78"/>
      <c r="L49" s="78"/>
    </row>
    <row r="50" spans="1:12" ht="23.25" customHeight="1">
      <c r="A50" s="26">
        <f t="shared" si="2"/>
        <v>49</v>
      </c>
      <c r="B50" s="158">
        <v>1</v>
      </c>
      <c r="C50" s="75" t="s">
        <v>3800</v>
      </c>
      <c r="D50" s="75" t="s">
        <v>3801</v>
      </c>
      <c r="E50" s="75" t="s">
        <v>208</v>
      </c>
      <c r="F50" s="76" t="s">
        <v>182</v>
      </c>
      <c r="G50" s="76">
        <v>329</v>
      </c>
      <c r="H50" s="77">
        <v>1</v>
      </c>
      <c r="I50" s="33" t="str">
        <f t="shared" si="0"/>
        <v/>
      </c>
      <c r="J50" s="33" t="str">
        <f t="shared" si="1"/>
        <v/>
      </c>
      <c r="K50" s="78"/>
      <c r="L50" s="78"/>
    </row>
    <row r="51" spans="1:12" ht="12.75" customHeight="1">
      <c r="A51" s="26">
        <f t="shared" si="2"/>
        <v>50</v>
      </c>
      <c r="B51" s="158">
        <v>1</v>
      </c>
      <c r="C51" s="75" t="s">
        <v>3802</v>
      </c>
      <c r="D51" s="75" t="s">
        <v>3803</v>
      </c>
      <c r="E51" s="75"/>
      <c r="F51" s="76" t="s">
        <v>3681</v>
      </c>
      <c r="G51" s="76">
        <v>330</v>
      </c>
      <c r="H51" s="77">
        <v>15</v>
      </c>
      <c r="I51" s="33" t="str">
        <f t="shared" si="0"/>
        <v/>
      </c>
      <c r="J51" s="243">
        <f>_xlfn.NUMBERVALUE(I51)</f>
        <v>0</v>
      </c>
      <c r="K51" s="78"/>
      <c r="L51" s="78"/>
    </row>
    <row r="52" spans="1:12" ht="23.25" customHeight="1">
      <c r="A52" s="26">
        <f t="shared" si="2"/>
        <v>51</v>
      </c>
      <c r="B52" s="158">
        <v>1</v>
      </c>
      <c r="C52" s="75" t="s">
        <v>3804</v>
      </c>
      <c r="D52" s="75" t="s">
        <v>3805</v>
      </c>
      <c r="E52" s="75" t="s">
        <v>208</v>
      </c>
      <c r="F52" s="76" t="s">
        <v>182</v>
      </c>
      <c r="G52" s="76">
        <v>345</v>
      </c>
      <c r="H52" s="77">
        <v>1</v>
      </c>
      <c r="I52" s="33" t="str">
        <f t="shared" si="0"/>
        <v/>
      </c>
      <c r="J52" s="33" t="str">
        <f t="shared" si="1"/>
        <v/>
      </c>
      <c r="K52" s="78"/>
      <c r="L52" s="78"/>
    </row>
    <row r="53" spans="1:12" ht="12.75" customHeight="1">
      <c r="A53" s="26">
        <f t="shared" si="2"/>
        <v>52</v>
      </c>
      <c r="B53" s="158">
        <v>1</v>
      </c>
      <c r="C53" s="75" t="s">
        <v>3806</v>
      </c>
      <c r="D53" s="75" t="s">
        <v>3807</v>
      </c>
      <c r="E53" s="75"/>
      <c r="F53" s="76" t="s">
        <v>3681</v>
      </c>
      <c r="G53" s="76">
        <v>346</v>
      </c>
      <c r="H53" s="77">
        <v>15</v>
      </c>
      <c r="I53" s="33" t="str">
        <f t="shared" si="0"/>
        <v/>
      </c>
      <c r="J53" s="243">
        <f>_xlfn.NUMBERVALUE(I53)</f>
        <v>0</v>
      </c>
      <c r="K53" s="78"/>
      <c r="L53" s="78"/>
    </row>
    <row r="54" spans="1:12" ht="23.25" customHeight="1">
      <c r="A54" s="26">
        <f t="shared" si="2"/>
        <v>53</v>
      </c>
      <c r="B54" s="158">
        <v>1</v>
      </c>
      <c r="C54" s="75" t="s">
        <v>3808</v>
      </c>
      <c r="D54" s="75" t="s">
        <v>3809</v>
      </c>
      <c r="E54" s="75" t="s">
        <v>208</v>
      </c>
      <c r="F54" s="76" t="s">
        <v>182</v>
      </c>
      <c r="G54" s="76">
        <v>361</v>
      </c>
      <c r="H54" s="77">
        <v>1</v>
      </c>
      <c r="I54" s="33" t="str">
        <f t="shared" si="0"/>
        <v/>
      </c>
      <c r="J54" s="33" t="str">
        <f t="shared" si="1"/>
        <v/>
      </c>
      <c r="K54" s="78"/>
      <c r="L54" s="78"/>
    </row>
    <row r="55" spans="1:12" ht="22.5">
      <c r="A55" s="26">
        <f t="shared" si="2"/>
        <v>54</v>
      </c>
      <c r="B55" s="158">
        <v>1</v>
      </c>
      <c r="C55" s="75" t="s">
        <v>3810</v>
      </c>
      <c r="D55" s="75" t="s">
        <v>3670</v>
      </c>
      <c r="E55" s="75" t="s">
        <v>3671</v>
      </c>
      <c r="F55" s="76" t="s">
        <v>182</v>
      </c>
      <c r="G55" s="76">
        <v>362</v>
      </c>
      <c r="H55" s="77">
        <v>1</v>
      </c>
      <c r="I55" s="33" t="str">
        <f t="shared" si="0"/>
        <v/>
      </c>
      <c r="J55" s="33" t="str">
        <f t="shared" si="1"/>
        <v/>
      </c>
      <c r="K55" s="78"/>
      <c r="L55" s="78"/>
    </row>
    <row r="56" spans="1:12" ht="12.75" customHeight="1">
      <c r="A56" s="26">
        <f t="shared" si="2"/>
        <v>55</v>
      </c>
      <c r="B56" s="158">
        <v>1</v>
      </c>
      <c r="C56" s="75" t="s">
        <v>3811</v>
      </c>
      <c r="D56" s="75" t="s">
        <v>3673</v>
      </c>
      <c r="E56" s="75"/>
      <c r="F56" s="76" t="s">
        <v>215</v>
      </c>
      <c r="G56" s="76">
        <v>363</v>
      </c>
      <c r="H56" s="77">
        <v>9</v>
      </c>
      <c r="I56" s="33" t="str">
        <f t="shared" si="0"/>
        <v/>
      </c>
      <c r="J56" s="274">
        <f>IF(J57="-",_xlfn.NUMBERVALUE(I56)/100*-1,_xlfn.NUMBERVALUE(I56)/100)</f>
        <v>0</v>
      </c>
      <c r="K56" s="78"/>
      <c r="L56" s="78"/>
    </row>
    <row r="57" spans="1:12" ht="23.25" customHeight="1">
      <c r="A57" s="26">
        <f t="shared" si="2"/>
        <v>56</v>
      </c>
      <c r="B57" s="158">
        <v>1</v>
      </c>
      <c r="C57" s="75" t="s">
        <v>3812</v>
      </c>
      <c r="D57" s="75" t="s">
        <v>3675</v>
      </c>
      <c r="E57" s="75" t="s">
        <v>208</v>
      </c>
      <c r="F57" s="76" t="s">
        <v>182</v>
      </c>
      <c r="G57" s="76">
        <v>372</v>
      </c>
      <c r="H57" s="77">
        <v>1</v>
      </c>
      <c r="I57" s="33" t="str">
        <f t="shared" si="0"/>
        <v/>
      </c>
      <c r="J57" s="33" t="str">
        <f t="shared" si="1"/>
        <v/>
      </c>
      <c r="K57" s="78"/>
      <c r="L57" s="78"/>
    </row>
    <row r="58" spans="1:12" ht="22.5">
      <c r="A58" s="26">
        <f t="shared" si="2"/>
        <v>57</v>
      </c>
      <c r="B58" s="158">
        <v>1</v>
      </c>
      <c r="C58" s="75" t="s">
        <v>3813</v>
      </c>
      <c r="D58" s="75" t="s">
        <v>3814</v>
      </c>
      <c r="E58" s="75" t="s">
        <v>3671</v>
      </c>
      <c r="F58" s="76" t="s">
        <v>182</v>
      </c>
      <c r="G58" s="76">
        <v>373</v>
      </c>
      <c r="H58" s="77">
        <v>1</v>
      </c>
      <c r="I58" s="33" t="str">
        <f t="shared" si="0"/>
        <v/>
      </c>
      <c r="J58" s="33" t="str">
        <f t="shared" si="1"/>
        <v/>
      </c>
      <c r="K58" s="78"/>
      <c r="L58" s="78"/>
    </row>
    <row r="59" spans="1:12" ht="12.75" customHeight="1">
      <c r="A59" s="26">
        <f t="shared" si="2"/>
        <v>58</v>
      </c>
      <c r="B59" s="158">
        <v>1</v>
      </c>
      <c r="C59" s="75" t="s">
        <v>3815</v>
      </c>
      <c r="D59" s="75" t="s">
        <v>3816</v>
      </c>
      <c r="E59" s="75"/>
      <c r="F59" s="76" t="s">
        <v>215</v>
      </c>
      <c r="G59" s="76">
        <v>374</v>
      </c>
      <c r="H59" s="77">
        <v>9</v>
      </c>
      <c r="I59" s="33" t="str">
        <f t="shared" si="0"/>
        <v/>
      </c>
      <c r="J59" s="274">
        <f>IF(J60="-",_xlfn.NUMBERVALUE(I59)/100*-1,_xlfn.NUMBERVALUE(I59)/100)</f>
        <v>0</v>
      </c>
      <c r="K59" s="78"/>
      <c r="L59" s="78"/>
    </row>
    <row r="60" spans="1:12" ht="23.25" customHeight="1">
      <c r="A60" s="26">
        <f t="shared" si="2"/>
        <v>59</v>
      </c>
      <c r="B60" s="158">
        <v>1</v>
      </c>
      <c r="C60" s="75" t="s">
        <v>3817</v>
      </c>
      <c r="D60" s="75" t="s">
        <v>3818</v>
      </c>
      <c r="E60" s="75" t="s">
        <v>208</v>
      </c>
      <c r="F60" s="76" t="s">
        <v>182</v>
      </c>
      <c r="G60" s="76">
        <v>383</v>
      </c>
      <c r="H60" s="77">
        <v>1</v>
      </c>
      <c r="I60" s="33" t="str">
        <f t="shared" si="0"/>
        <v/>
      </c>
      <c r="J60" s="33" t="str">
        <f t="shared" si="1"/>
        <v/>
      </c>
      <c r="K60" s="78"/>
      <c r="L60" s="78"/>
    </row>
    <row r="61" spans="1:12" ht="33.75" hidden="1" customHeight="1">
      <c r="A61" s="40">
        <f t="shared" si="2"/>
        <v>60</v>
      </c>
      <c r="B61" s="163">
        <v>1</v>
      </c>
      <c r="C61" s="40" t="s">
        <v>3819</v>
      </c>
      <c r="D61" s="40" t="s">
        <v>1236</v>
      </c>
      <c r="E61" s="40" t="s">
        <v>181</v>
      </c>
      <c r="F61" s="40" t="s">
        <v>182</v>
      </c>
      <c r="G61" s="40">
        <v>384</v>
      </c>
      <c r="H61" s="165">
        <v>1</v>
      </c>
      <c r="I61" s="45" t="str">
        <f t="shared" si="0"/>
        <v/>
      </c>
      <c r="J61" s="45" t="str">
        <f t="shared" si="1"/>
        <v/>
      </c>
      <c r="K61" s="46"/>
      <c r="L61" s="46" t="s">
        <v>10</v>
      </c>
    </row>
    <row r="62" spans="1:12" ht="33.75" hidden="1" customHeight="1">
      <c r="A62" s="40">
        <f t="shared" si="2"/>
        <v>61</v>
      </c>
      <c r="B62" s="163">
        <v>1</v>
      </c>
      <c r="C62" s="40" t="s">
        <v>1013</v>
      </c>
      <c r="D62" s="40"/>
      <c r="E62" s="40"/>
      <c r="F62" s="40" t="s">
        <v>3820</v>
      </c>
      <c r="G62" s="40">
        <v>385</v>
      </c>
      <c r="H62" s="165">
        <v>71</v>
      </c>
      <c r="I62" s="166" t="str">
        <f t="shared" si="0"/>
        <v/>
      </c>
      <c r="J62" s="166" t="str">
        <f t="shared" si="1"/>
        <v/>
      </c>
      <c r="K62" s="46"/>
      <c r="L62" s="46" t="s">
        <v>10</v>
      </c>
    </row>
    <row r="63" spans="1:12" ht="12.75" customHeight="1" thickBot="1">
      <c r="A63" s="26">
        <f t="shared" si="2"/>
        <v>62</v>
      </c>
      <c r="B63" s="158">
        <v>1</v>
      </c>
      <c r="C63" s="75" t="s">
        <v>3821</v>
      </c>
      <c r="D63" s="75" t="s">
        <v>749</v>
      </c>
      <c r="E63" s="75"/>
      <c r="F63" s="76" t="s">
        <v>182</v>
      </c>
      <c r="G63" s="76">
        <v>456</v>
      </c>
      <c r="H63" s="77">
        <v>1</v>
      </c>
      <c r="I63" s="133" t="str">
        <f t="shared" si="0"/>
        <v/>
      </c>
      <c r="J63" s="133" t="str">
        <f t="shared" si="1"/>
        <v/>
      </c>
      <c r="K63" s="78"/>
      <c r="L63" s="78"/>
    </row>
    <row r="64" spans="1:12" ht="13.5" thickTop="1"/>
  </sheetData>
  <autoFilter ref="A1:L63" xr:uid="{00000000-0009-0000-0000-000017000000}">
    <filterColumn colId="11">
      <filters blank="1"/>
    </filterColumn>
  </autoFilter>
  <conditionalFormatting sqref="A2:K5 A6:J6 A7:L152">
    <cfRule type="expression" dxfId="289" priority="4">
      <formula>$K2&lt;&gt;""</formula>
    </cfRule>
  </conditionalFormatting>
  <conditionalFormatting sqref="K6">
    <cfRule type="expression" dxfId="288" priority="3">
      <formula>$K6&lt;&gt;""</formula>
    </cfRule>
  </conditionalFormatting>
  <conditionalFormatting sqref="L2:L5">
    <cfRule type="expression" dxfId="287" priority="2">
      <formula>$K2&lt;&gt;""</formula>
    </cfRule>
  </conditionalFormatting>
  <conditionalFormatting sqref="L6">
    <cfRule type="expression" dxfId="286" priority="1">
      <formula>$K6&lt;&gt;""</formula>
    </cfRule>
  </conditionalFormatting>
  <pageMargins left="0.75" right="0.75" top="1" bottom="1" header="0.5" footer="0.5"/>
  <pageSetup paperSize="9" orientation="portrait" verticalDpi="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4">
    <tabColor rgb="FFC00000"/>
    <outlinePr summaryBelow="0"/>
  </sheetPr>
  <dimension ref="A1:L53"/>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cols>
    <col min="1" max="1" width="4.3984375" style="88" bestFit="1" customWidth="1"/>
    <col min="2" max="2" width="2.19921875" style="89" customWidth="1"/>
    <col min="3" max="3" width="17" style="88" bestFit="1" customWidth="1"/>
    <col min="4" max="4" width="39"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2" width="20.8984375" style="88" customWidth="1"/>
    <col min="13" max="16384" width="8.796875" style="2"/>
  </cols>
  <sheetData>
    <row r="1" spans="1:12" ht="60.75" customHeight="1" thickTop="1">
      <c r="A1" s="15" t="s">
        <v>134</v>
      </c>
      <c r="B1" s="16" t="s">
        <v>135</v>
      </c>
      <c r="C1" s="15" t="s">
        <v>136</v>
      </c>
      <c r="D1" s="15" t="s">
        <v>137</v>
      </c>
      <c r="E1" s="15" t="s">
        <v>953</v>
      </c>
      <c r="F1" s="15" t="s">
        <v>139</v>
      </c>
      <c r="G1" s="20" t="s">
        <v>140</v>
      </c>
      <c r="H1" s="22" t="s">
        <v>141</v>
      </c>
      <c r="I1" s="292"/>
      <c r="J1" s="255" t="s">
        <v>5658</v>
      </c>
      <c r="K1" s="94" t="s">
        <v>1870</v>
      </c>
      <c r="L1" s="94" t="s">
        <v>147</v>
      </c>
    </row>
    <row r="2" spans="1:12" ht="45">
      <c r="A2" s="26">
        <v>1</v>
      </c>
      <c r="B2" s="158">
        <v>1</v>
      </c>
      <c r="C2" s="75" t="s">
        <v>3822</v>
      </c>
      <c r="D2" s="75" t="s">
        <v>1872</v>
      </c>
      <c r="E2" s="75"/>
      <c r="F2" s="76" t="s">
        <v>153</v>
      </c>
      <c r="G2" s="31">
        <v>1</v>
      </c>
      <c r="H2" s="32">
        <v>6</v>
      </c>
      <c r="I2" s="167" t="str">
        <f>MID($I$1,G2,H2)</f>
        <v/>
      </c>
      <c r="J2" s="243">
        <f>_xlfn.NUMBERVALUE(I2)</f>
        <v>0</v>
      </c>
      <c r="K2" s="114" t="s">
        <v>2406</v>
      </c>
      <c r="L2" s="114"/>
    </row>
    <row r="3" spans="1:12" ht="45">
      <c r="A3" s="26">
        <f>IF(B3=1,TRUNC(A2)+1,A2+0.1)</f>
        <v>2</v>
      </c>
      <c r="B3" s="158">
        <v>1</v>
      </c>
      <c r="C3" s="75" t="s">
        <v>3823</v>
      </c>
      <c r="D3" s="75" t="s">
        <v>1875</v>
      </c>
      <c r="E3" s="75" t="s">
        <v>1876</v>
      </c>
      <c r="F3" s="76" t="s">
        <v>182</v>
      </c>
      <c r="G3" s="31">
        <v>7</v>
      </c>
      <c r="H3" s="32">
        <v>1</v>
      </c>
      <c r="I3" s="167" t="str">
        <f t="shared" ref="I3:I52" si="0">MID($I$1,G3,H3)</f>
        <v/>
      </c>
      <c r="J3" s="33" t="str">
        <f t="shared" ref="J3:J52" si="1">I3</f>
        <v/>
      </c>
      <c r="K3" s="114"/>
      <c r="L3" s="114"/>
    </row>
    <row r="4" spans="1:12" ht="35.1" customHeight="1">
      <c r="A4" s="26">
        <f t="shared" ref="A4:A52" si="2">IF(B4=1,TRUNC(A3)+1,A3+0.1)</f>
        <v>3</v>
      </c>
      <c r="B4" s="158">
        <v>1</v>
      </c>
      <c r="C4" s="75" t="s">
        <v>3824</v>
      </c>
      <c r="D4" s="75" t="s">
        <v>1878</v>
      </c>
      <c r="E4" s="75" t="s">
        <v>1879</v>
      </c>
      <c r="F4" s="76" t="s">
        <v>161</v>
      </c>
      <c r="G4" s="31">
        <v>8</v>
      </c>
      <c r="H4" s="32">
        <v>4</v>
      </c>
      <c r="I4" s="167" t="str">
        <f t="shared" si="0"/>
        <v/>
      </c>
      <c r="J4" s="33" t="str">
        <f t="shared" si="1"/>
        <v/>
      </c>
      <c r="K4" s="114" t="s">
        <v>1880</v>
      </c>
      <c r="L4" s="114"/>
    </row>
    <row r="5" spans="1:12" ht="12.75" customHeight="1">
      <c r="A5" s="26">
        <f t="shared" si="2"/>
        <v>4</v>
      </c>
      <c r="B5" s="158">
        <v>1</v>
      </c>
      <c r="C5" s="75" t="s">
        <v>3825</v>
      </c>
      <c r="D5" s="75" t="s">
        <v>1882</v>
      </c>
      <c r="E5" s="75"/>
      <c r="F5" s="76" t="s">
        <v>282</v>
      </c>
      <c r="G5" s="31">
        <v>12</v>
      </c>
      <c r="H5" s="32">
        <v>3</v>
      </c>
      <c r="I5" s="167" t="str">
        <f t="shared" si="0"/>
        <v/>
      </c>
      <c r="J5" s="33" t="str">
        <f t="shared" si="1"/>
        <v/>
      </c>
      <c r="K5" s="114"/>
      <c r="L5" s="114"/>
    </row>
    <row r="6" spans="1:12" ht="22.5">
      <c r="A6" s="26">
        <f t="shared" si="2"/>
        <v>5</v>
      </c>
      <c r="B6" s="158">
        <v>1</v>
      </c>
      <c r="C6" s="75" t="s">
        <v>3826</v>
      </c>
      <c r="D6" s="75" t="s">
        <v>3647</v>
      </c>
      <c r="E6" s="75"/>
      <c r="F6" s="76" t="s">
        <v>456</v>
      </c>
      <c r="G6" s="76">
        <v>15</v>
      </c>
      <c r="H6" s="77">
        <v>3</v>
      </c>
      <c r="I6" s="167" t="str">
        <f t="shared" si="0"/>
        <v/>
      </c>
      <c r="J6" s="243">
        <f t="shared" ref="J6:J7" si="3">_xlfn.NUMBERVALUE(I6)</f>
        <v>0</v>
      </c>
      <c r="K6" s="114" t="s">
        <v>3827</v>
      </c>
      <c r="L6" s="114"/>
    </row>
    <row r="7" spans="1:12" ht="12.75" customHeight="1">
      <c r="A7" s="26">
        <f t="shared" si="2"/>
        <v>6</v>
      </c>
      <c r="B7" s="158">
        <v>1</v>
      </c>
      <c r="C7" s="75" t="s">
        <v>3826</v>
      </c>
      <c r="D7" s="75" t="s">
        <v>3647</v>
      </c>
      <c r="E7" s="75"/>
      <c r="F7" s="76" t="s">
        <v>456</v>
      </c>
      <c r="G7" s="76">
        <v>15</v>
      </c>
      <c r="H7" s="77">
        <v>3</v>
      </c>
      <c r="I7" s="167" t="str">
        <f t="shared" si="0"/>
        <v/>
      </c>
      <c r="J7" s="243">
        <f t="shared" si="3"/>
        <v>0</v>
      </c>
      <c r="K7" s="114"/>
      <c r="L7" s="114"/>
    </row>
    <row r="8" spans="1:12" ht="33.75">
      <c r="A8" s="26">
        <f t="shared" si="2"/>
        <v>7</v>
      </c>
      <c r="B8" s="158">
        <v>1</v>
      </c>
      <c r="C8" s="75" t="s">
        <v>3828</v>
      </c>
      <c r="D8" s="75" t="s">
        <v>3650</v>
      </c>
      <c r="E8" s="75" t="s">
        <v>3716</v>
      </c>
      <c r="F8" s="76" t="s">
        <v>182</v>
      </c>
      <c r="G8" s="76">
        <v>18</v>
      </c>
      <c r="H8" s="77">
        <v>1</v>
      </c>
      <c r="I8" s="167" t="str">
        <f t="shared" si="0"/>
        <v/>
      </c>
      <c r="J8" s="33" t="str">
        <f t="shared" si="1"/>
        <v/>
      </c>
      <c r="K8" s="114"/>
      <c r="L8" s="114"/>
    </row>
    <row r="9" spans="1:12" ht="56.25">
      <c r="A9" s="26">
        <f t="shared" si="2"/>
        <v>8</v>
      </c>
      <c r="B9" s="158">
        <v>1</v>
      </c>
      <c r="C9" s="75" t="s">
        <v>3829</v>
      </c>
      <c r="D9" s="75" t="s">
        <v>3666</v>
      </c>
      <c r="E9" s="75" t="s">
        <v>3667</v>
      </c>
      <c r="F9" s="76" t="s">
        <v>182</v>
      </c>
      <c r="G9" s="76">
        <v>19</v>
      </c>
      <c r="H9" s="77">
        <v>1</v>
      </c>
      <c r="I9" s="167" t="str">
        <f t="shared" si="0"/>
        <v/>
      </c>
      <c r="J9" s="33" t="str">
        <f t="shared" si="1"/>
        <v/>
      </c>
      <c r="K9" s="114"/>
      <c r="L9" s="114"/>
    </row>
    <row r="10" spans="1:12" ht="22.5">
      <c r="A10" s="26">
        <f t="shared" si="2"/>
        <v>9</v>
      </c>
      <c r="B10" s="158">
        <v>1</v>
      </c>
      <c r="C10" s="75" t="s">
        <v>3830</v>
      </c>
      <c r="D10" s="75" t="s">
        <v>3831</v>
      </c>
      <c r="E10" s="75" t="s">
        <v>3832</v>
      </c>
      <c r="F10" s="76" t="s">
        <v>1457</v>
      </c>
      <c r="G10" s="76">
        <v>20</v>
      </c>
      <c r="H10" s="77">
        <v>2</v>
      </c>
      <c r="I10" s="167" t="str">
        <f t="shared" si="0"/>
        <v/>
      </c>
      <c r="J10" s="243">
        <f t="shared" ref="J10:J20" si="4">_xlfn.NUMBERVALUE(I10)</f>
        <v>0</v>
      </c>
      <c r="K10" s="114"/>
      <c r="L10" s="114"/>
    </row>
    <row r="11" spans="1:12" ht="12.75" customHeight="1">
      <c r="A11" s="26">
        <f t="shared" si="2"/>
        <v>10</v>
      </c>
      <c r="B11" s="158">
        <v>1</v>
      </c>
      <c r="C11" s="75" t="s">
        <v>3833</v>
      </c>
      <c r="D11" s="75" t="s">
        <v>3834</v>
      </c>
      <c r="E11" s="75"/>
      <c r="F11" s="76" t="s">
        <v>3079</v>
      </c>
      <c r="G11" s="76">
        <v>22</v>
      </c>
      <c r="H11" s="77">
        <v>4</v>
      </c>
      <c r="I11" s="167" t="str">
        <f t="shared" si="0"/>
        <v/>
      </c>
      <c r="J11" s="243">
        <f t="shared" si="4"/>
        <v>0</v>
      </c>
      <c r="K11" s="114"/>
      <c r="L11" s="114"/>
    </row>
    <row r="12" spans="1:12" ht="12.75" customHeight="1">
      <c r="A12" s="26">
        <f t="shared" si="2"/>
        <v>11</v>
      </c>
      <c r="B12" s="158">
        <v>1</v>
      </c>
      <c r="C12" s="75" t="s">
        <v>3835</v>
      </c>
      <c r="D12" s="75" t="s">
        <v>3836</v>
      </c>
      <c r="E12" s="75"/>
      <c r="F12" s="76" t="s">
        <v>3079</v>
      </c>
      <c r="G12" s="76">
        <v>26</v>
      </c>
      <c r="H12" s="77">
        <v>4</v>
      </c>
      <c r="I12" s="167" t="str">
        <f t="shared" si="0"/>
        <v/>
      </c>
      <c r="J12" s="243">
        <f t="shared" si="4"/>
        <v>0</v>
      </c>
      <c r="K12" s="114"/>
      <c r="L12" s="114"/>
    </row>
    <row r="13" spans="1:12" ht="12.75" customHeight="1">
      <c r="A13" s="26">
        <f t="shared" si="2"/>
        <v>12</v>
      </c>
      <c r="B13" s="158">
        <v>1</v>
      </c>
      <c r="C13" s="75" t="s">
        <v>3837</v>
      </c>
      <c r="D13" s="75" t="s">
        <v>3838</v>
      </c>
      <c r="E13" s="75"/>
      <c r="F13" s="76" t="s">
        <v>3079</v>
      </c>
      <c r="G13" s="76">
        <v>30</v>
      </c>
      <c r="H13" s="77">
        <v>4</v>
      </c>
      <c r="I13" s="167" t="str">
        <f t="shared" si="0"/>
        <v/>
      </c>
      <c r="J13" s="243">
        <f t="shared" si="4"/>
        <v>0</v>
      </c>
      <c r="K13" s="114"/>
      <c r="L13" s="114"/>
    </row>
    <row r="14" spans="1:12" ht="12.75" customHeight="1">
      <c r="A14" s="26">
        <f t="shared" si="2"/>
        <v>13</v>
      </c>
      <c r="B14" s="158">
        <v>1</v>
      </c>
      <c r="C14" s="75" t="s">
        <v>3839</v>
      </c>
      <c r="D14" s="75" t="s">
        <v>3840</v>
      </c>
      <c r="E14" s="75"/>
      <c r="F14" s="76" t="s">
        <v>3079</v>
      </c>
      <c r="G14" s="76">
        <v>34</v>
      </c>
      <c r="H14" s="77">
        <v>4</v>
      </c>
      <c r="I14" s="167" t="str">
        <f t="shared" si="0"/>
        <v/>
      </c>
      <c r="J14" s="243">
        <f t="shared" si="4"/>
        <v>0</v>
      </c>
      <c r="K14" s="114"/>
      <c r="L14" s="114"/>
    </row>
    <row r="15" spans="1:12" ht="12.75" customHeight="1">
      <c r="A15" s="26">
        <f t="shared" si="2"/>
        <v>14</v>
      </c>
      <c r="B15" s="158">
        <v>1</v>
      </c>
      <c r="C15" s="75" t="s">
        <v>3841</v>
      </c>
      <c r="D15" s="75" t="s">
        <v>3842</v>
      </c>
      <c r="E15" s="75"/>
      <c r="F15" s="76" t="s">
        <v>3079</v>
      </c>
      <c r="G15" s="76">
        <v>38</v>
      </c>
      <c r="H15" s="77">
        <v>4</v>
      </c>
      <c r="I15" s="167" t="str">
        <f t="shared" si="0"/>
        <v/>
      </c>
      <c r="J15" s="243">
        <f t="shared" si="4"/>
        <v>0</v>
      </c>
      <c r="K15" s="114"/>
      <c r="L15" s="114"/>
    </row>
    <row r="16" spans="1:12" ht="12.75" customHeight="1">
      <c r="A16" s="26">
        <f t="shared" si="2"/>
        <v>15</v>
      </c>
      <c r="B16" s="158">
        <v>1</v>
      </c>
      <c r="C16" s="75" t="s">
        <v>3843</v>
      </c>
      <c r="D16" s="75" t="s">
        <v>3844</v>
      </c>
      <c r="E16" s="75"/>
      <c r="F16" s="76" t="s">
        <v>3079</v>
      </c>
      <c r="G16" s="76">
        <v>42</v>
      </c>
      <c r="H16" s="77">
        <v>4</v>
      </c>
      <c r="I16" s="167" t="str">
        <f t="shared" si="0"/>
        <v/>
      </c>
      <c r="J16" s="243">
        <f t="shared" si="4"/>
        <v>0</v>
      </c>
      <c r="K16" s="114"/>
      <c r="L16" s="114"/>
    </row>
    <row r="17" spans="1:12" ht="12.75" customHeight="1">
      <c r="A17" s="26">
        <f t="shared" si="2"/>
        <v>16</v>
      </c>
      <c r="B17" s="158">
        <v>1</v>
      </c>
      <c r="C17" s="75" t="s">
        <v>3845</v>
      </c>
      <c r="D17" s="75" t="s">
        <v>3846</v>
      </c>
      <c r="E17" s="75"/>
      <c r="F17" s="76" t="s">
        <v>3079</v>
      </c>
      <c r="G17" s="76">
        <v>46</v>
      </c>
      <c r="H17" s="77">
        <v>4</v>
      </c>
      <c r="I17" s="167" t="str">
        <f t="shared" si="0"/>
        <v/>
      </c>
      <c r="J17" s="243">
        <f t="shared" si="4"/>
        <v>0</v>
      </c>
      <c r="K17" s="114"/>
      <c r="L17" s="114"/>
    </row>
    <row r="18" spans="1:12" ht="12.75" customHeight="1">
      <c r="A18" s="26">
        <f t="shared" si="2"/>
        <v>17</v>
      </c>
      <c r="B18" s="158">
        <v>1</v>
      </c>
      <c r="C18" s="75" t="s">
        <v>3847</v>
      </c>
      <c r="D18" s="75" t="s">
        <v>3848</v>
      </c>
      <c r="E18" s="75"/>
      <c r="F18" s="76" t="s">
        <v>3079</v>
      </c>
      <c r="G18" s="76">
        <v>50</v>
      </c>
      <c r="H18" s="77">
        <v>4</v>
      </c>
      <c r="I18" s="167" t="str">
        <f t="shared" si="0"/>
        <v/>
      </c>
      <c r="J18" s="243">
        <f t="shared" si="4"/>
        <v>0</v>
      </c>
      <c r="K18" s="114"/>
      <c r="L18" s="114"/>
    </row>
    <row r="19" spans="1:12" ht="12.75" customHeight="1">
      <c r="A19" s="26">
        <f t="shared" si="2"/>
        <v>18</v>
      </c>
      <c r="B19" s="158">
        <v>1</v>
      </c>
      <c r="C19" s="75" t="s">
        <v>3849</v>
      </c>
      <c r="D19" s="75" t="s">
        <v>3850</v>
      </c>
      <c r="E19" s="75"/>
      <c r="F19" s="76" t="s">
        <v>3079</v>
      </c>
      <c r="G19" s="76">
        <v>54</v>
      </c>
      <c r="H19" s="77">
        <v>4</v>
      </c>
      <c r="I19" s="167" t="str">
        <f t="shared" si="0"/>
        <v/>
      </c>
      <c r="J19" s="243">
        <f t="shared" si="4"/>
        <v>0</v>
      </c>
      <c r="K19" s="114"/>
      <c r="L19" s="114"/>
    </row>
    <row r="20" spans="1:12">
      <c r="A20" s="26">
        <f t="shared" si="2"/>
        <v>19</v>
      </c>
      <c r="B20" s="158">
        <v>1</v>
      </c>
      <c r="C20" s="75" t="s">
        <v>3851</v>
      </c>
      <c r="D20" s="75" t="s">
        <v>3852</v>
      </c>
      <c r="E20" s="75"/>
      <c r="F20" s="76" t="s">
        <v>3079</v>
      </c>
      <c r="G20" s="76">
        <v>58</v>
      </c>
      <c r="H20" s="77">
        <v>4</v>
      </c>
      <c r="I20" s="167" t="str">
        <f t="shared" si="0"/>
        <v/>
      </c>
      <c r="J20" s="243">
        <f t="shared" si="4"/>
        <v>0</v>
      </c>
      <c r="K20" s="114"/>
      <c r="L20" s="114"/>
    </row>
    <row r="21" spans="1:12" ht="24" customHeight="1">
      <c r="A21" s="26">
        <f t="shared" si="2"/>
        <v>20</v>
      </c>
      <c r="B21" s="158">
        <v>1</v>
      </c>
      <c r="C21" s="75" t="s">
        <v>3853</v>
      </c>
      <c r="D21" s="75" t="s">
        <v>3854</v>
      </c>
      <c r="E21" s="75" t="s">
        <v>3855</v>
      </c>
      <c r="F21" s="76" t="s">
        <v>182</v>
      </c>
      <c r="G21" s="76">
        <v>62</v>
      </c>
      <c r="H21" s="77">
        <v>1</v>
      </c>
      <c r="I21" s="167" t="str">
        <f t="shared" si="0"/>
        <v/>
      </c>
      <c r="J21" s="33" t="str">
        <f t="shared" si="1"/>
        <v/>
      </c>
      <c r="K21" s="114"/>
      <c r="L21" s="114"/>
    </row>
    <row r="22" spans="1:12" ht="24" customHeight="1">
      <c r="A22" s="26">
        <f t="shared" si="2"/>
        <v>21</v>
      </c>
      <c r="B22" s="158">
        <v>1</v>
      </c>
      <c r="C22" s="75" t="s">
        <v>3856</v>
      </c>
      <c r="D22" s="75" t="s">
        <v>3857</v>
      </c>
      <c r="E22" s="75" t="s">
        <v>3855</v>
      </c>
      <c r="F22" s="76" t="s">
        <v>182</v>
      </c>
      <c r="G22" s="76">
        <v>63</v>
      </c>
      <c r="H22" s="77">
        <v>1</v>
      </c>
      <c r="I22" s="167" t="str">
        <f t="shared" si="0"/>
        <v/>
      </c>
      <c r="J22" s="33" t="str">
        <f t="shared" si="1"/>
        <v/>
      </c>
      <c r="K22" s="114"/>
      <c r="L22" s="114"/>
    </row>
    <row r="23" spans="1:12" ht="24" customHeight="1">
      <c r="A23" s="26">
        <f t="shared" si="2"/>
        <v>22</v>
      </c>
      <c r="B23" s="158">
        <v>1</v>
      </c>
      <c r="C23" s="75" t="s">
        <v>3858</v>
      </c>
      <c r="D23" s="75" t="s">
        <v>3859</v>
      </c>
      <c r="E23" s="75" t="s">
        <v>3855</v>
      </c>
      <c r="F23" s="76" t="s">
        <v>182</v>
      </c>
      <c r="G23" s="76">
        <v>64</v>
      </c>
      <c r="H23" s="77">
        <v>1</v>
      </c>
      <c r="I23" s="167" t="str">
        <f t="shared" si="0"/>
        <v/>
      </c>
      <c r="J23" s="33" t="str">
        <f t="shared" si="1"/>
        <v/>
      </c>
      <c r="K23" s="114"/>
      <c r="L23" s="114"/>
    </row>
    <row r="24" spans="1:12" ht="24" customHeight="1">
      <c r="A24" s="26">
        <f t="shared" si="2"/>
        <v>23</v>
      </c>
      <c r="B24" s="158">
        <v>1</v>
      </c>
      <c r="C24" s="75" t="s">
        <v>3860</v>
      </c>
      <c r="D24" s="75" t="s">
        <v>3861</v>
      </c>
      <c r="E24" s="75" t="s">
        <v>3855</v>
      </c>
      <c r="F24" s="76" t="s">
        <v>182</v>
      </c>
      <c r="G24" s="76">
        <v>65</v>
      </c>
      <c r="H24" s="77">
        <v>1</v>
      </c>
      <c r="I24" s="167" t="str">
        <f t="shared" si="0"/>
        <v/>
      </c>
      <c r="J24" s="33" t="str">
        <f t="shared" si="1"/>
        <v/>
      </c>
      <c r="K24" s="34"/>
      <c r="L24" s="34"/>
    </row>
    <row r="25" spans="1:12" ht="24" customHeight="1">
      <c r="A25" s="26">
        <f t="shared" si="2"/>
        <v>24</v>
      </c>
      <c r="B25" s="158">
        <v>1</v>
      </c>
      <c r="C25" s="75" t="s">
        <v>3862</v>
      </c>
      <c r="D25" s="75" t="s">
        <v>3863</v>
      </c>
      <c r="E25" s="75" t="s">
        <v>3855</v>
      </c>
      <c r="F25" s="76" t="s">
        <v>182</v>
      </c>
      <c r="G25" s="76">
        <v>66</v>
      </c>
      <c r="H25" s="77">
        <v>1</v>
      </c>
      <c r="I25" s="167" t="str">
        <f t="shared" si="0"/>
        <v/>
      </c>
      <c r="J25" s="33" t="str">
        <f t="shared" si="1"/>
        <v/>
      </c>
      <c r="K25" s="114"/>
      <c r="L25" s="114"/>
    </row>
    <row r="26" spans="1:12" ht="24" customHeight="1">
      <c r="A26" s="26">
        <f t="shared" si="2"/>
        <v>25</v>
      </c>
      <c r="B26" s="158">
        <v>1</v>
      </c>
      <c r="C26" s="75" t="s">
        <v>3864</v>
      </c>
      <c r="D26" s="75" t="s">
        <v>3865</v>
      </c>
      <c r="E26" s="75" t="s">
        <v>3855</v>
      </c>
      <c r="F26" s="76" t="s">
        <v>182</v>
      </c>
      <c r="G26" s="76">
        <v>67</v>
      </c>
      <c r="H26" s="77">
        <v>1</v>
      </c>
      <c r="I26" s="167" t="str">
        <f t="shared" si="0"/>
        <v/>
      </c>
      <c r="J26" s="33" t="str">
        <f t="shared" si="1"/>
        <v/>
      </c>
      <c r="K26" s="114"/>
      <c r="L26" s="114"/>
    </row>
    <row r="27" spans="1:12" ht="24" customHeight="1">
      <c r="A27" s="26">
        <f t="shared" si="2"/>
        <v>26</v>
      </c>
      <c r="B27" s="158">
        <v>1</v>
      </c>
      <c r="C27" s="75" t="s">
        <v>3866</v>
      </c>
      <c r="D27" s="75" t="s">
        <v>3867</v>
      </c>
      <c r="E27" s="75" t="s">
        <v>3855</v>
      </c>
      <c r="F27" s="76" t="s">
        <v>182</v>
      </c>
      <c r="G27" s="76">
        <v>68</v>
      </c>
      <c r="H27" s="77">
        <v>1</v>
      </c>
      <c r="I27" s="167" t="str">
        <f t="shared" si="0"/>
        <v/>
      </c>
      <c r="J27" s="33" t="str">
        <f t="shared" si="1"/>
        <v/>
      </c>
      <c r="K27" s="114"/>
      <c r="L27" s="114"/>
    </row>
    <row r="28" spans="1:12" ht="24" customHeight="1">
      <c r="A28" s="26">
        <f t="shared" si="2"/>
        <v>27</v>
      </c>
      <c r="B28" s="158">
        <v>1</v>
      </c>
      <c r="C28" s="75" t="s">
        <v>3868</v>
      </c>
      <c r="D28" s="75" t="s">
        <v>3869</v>
      </c>
      <c r="E28" s="75" t="s">
        <v>3855</v>
      </c>
      <c r="F28" s="76" t="s">
        <v>182</v>
      </c>
      <c r="G28" s="76">
        <v>69</v>
      </c>
      <c r="H28" s="77">
        <v>1</v>
      </c>
      <c r="I28" s="167" t="str">
        <f t="shared" si="0"/>
        <v/>
      </c>
      <c r="J28" s="33" t="str">
        <f t="shared" si="1"/>
        <v/>
      </c>
      <c r="K28" s="114"/>
      <c r="L28" s="114"/>
    </row>
    <row r="29" spans="1:12" ht="24" customHeight="1">
      <c r="A29" s="26">
        <f t="shared" si="2"/>
        <v>28</v>
      </c>
      <c r="B29" s="158">
        <v>1</v>
      </c>
      <c r="C29" s="75" t="s">
        <v>3870</v>
      </c>
      <c r="D29" s="75" t="s">
        <v>3871</v>
      </c>
      <c r="E29" s="75" t="s">
        <v>3855</v>
      </c>
      <c r="F29" s="76" t="s">
        <v>182</v>
      </c>
      <c r="G29" s="76">
        <v>70</v>
      </c>
      <c r="H29" s="77">
        <v>1</v>
      </c>
      <c r="I29" s="167" t="str">
        <f t="shared" si="0"/>
        <v/>
      </c>
      <c r="J29" s="33" t="str">
        <f t="shared" si="1"/>
        <v/>
      </c>
      <c r="K29" s="114"/>
      <c r="L29" s="114"/>
    </row>
    <row r="30" spans="1:12" ht="24" customHeight="1">
      <c r="A30" s="26">
        <f t="shared" si="2"/>
        <v>29</v>
      </c>
      <c r="B30" s="158">
        <v>1</v>
      </c>
      <c r="C30" s="75" t="s">
        <v>3872</v>
      </c>
      <c r="D30" s="75" t="s">
        <v>3873</v>
      </c>
      <c r="E30" s="75" t="s">
        <v>3855</v>
      </c>
      <c r="F30" s="76" t="s">
        <v>182</v>
      </c>
      <c r="G30" s="76">
        <v>71</v>
      </c>
      <c r="H30" s="77">
        <v>1</v>
      </c>
      <c r="I30" s="167" t="str">
        <f t="shared" si="0"/>
        <v/>
      </c>
      <c r="J30" s="33" t="str">
        <f t="shared" si="1"/>
        <v/>
      </c>
      <c r="K30" s="114"/>
      <c r="L30" s="114"/>
    </row>
    <row r="31" spans="1:12" ht="12.75" customHeight="1">
      <c r="A31" s="26">
        <f t="shared" si="2"/>
        <v>30</v>
      </c>
      <c r="B31" s="158">
        <v>1</v>
      </c>
      <c r="C31" s="75" t="s">
        <v>3874</v>
      </c>
      <c r="D31" s="75" t="s">
        <v>3875</v>
      </c>
      <c r="E31" s="75"/>
      <c r="F31" s="76" t="s">
        <v>215</v>
      </c>
      <c r="G31" s="76">
        <v>72</v>
      </c>
      <c r="H31" s="77">
        <v>9</v>
      </c>
      <c r="I31" s="167" t="str">
        <f t="shared" si="0"/>
        <v/>
      </c>
      <c r="J31" s="274">
        <f>IF(J32="-",_xlfn.NUMBERVALUE(I31)/100000*-1,_xlfn.NUMBERVALUE(I31)/100000)</f>
        <v>0</v>
      </c>
      <c r="K31" s="114"/>
      <c r="L31" s="114"/>
    </row>
    <row r="32" spans="1:12" ht="12.75" customHeight="1">
      <c r="A32" s="26">
        <f t="shared" si="2"/>
        <v>31</v>
      </c>
      <c r="B32" s="158">
        <v>1</v>
      </c>
      <c r="C32" s="75" t="s">
        <v>3876</v>
      </c>
      <c r="D32" s="75" t="s">
        <v>3877</v>
      </c>
      <c r="E32" s="75"/>
      <c r="F32" s="76" t="s">
        <v>215</v>
      </c>
      <c r="G32" s="76">
        <v>81</v>
      </c>
      <c r="H32" s="77">
        <v>9</v>
      </c>
      <c r="I32" s="167" t="str">
        <f t="shared" si="0"/>
        <v/>
      </c>
      <c r="J32" s="274">
        <f t="shared" ref="J32:J40" si="5">IF(J33="-",_xlfn.NUMBERVALUE(I32)/100000*-1,_xlfn.NUMBERVALUE(I32)/100000)</f>
        <v>0</v>
      </c>
      <c r="K32" s="114"/>
      <c r="L32" s="114"/>
    </row>
    <row r="33" spans="1:12" ht="12.75" customHeight="1">
      <c r="A33" s="26">
        <f t="shared" si="2"/>
        <v>32</v>
      </c>
      <c r="B33" s="158">
        <v>1</v>
      </c>
      <c r="C33" s="75" t="s">
        <v>3878</v>
      </c>
      <c r="D33" s="75" t="s">
        <v>3879</v>
      </c>
      <c r="E33" s="75"/>
      <c r="F33" s="76" t="s">
        <v>215</v>
      </c>
      <c r="G33" s="76">
        <v>90</v>
      </c>
      <c r="H33" s="77">
        <v>9</v>
      </c>
      <c r="I33" s="167" t="str">
        <f t="shared" si="0"/>
        <v/>
      </c>
      <c r="J33" s="274">
        <f t="shared" si="5"/>
        <v>0</v>
      </c>
      <c r="K33" s="114"/>
      <c r="L33" s="114"/>
    </row>
    <row r="34" spans="1:12" ht="12.75" customHeight="1">
      <c r="A34" s="26">
        <f t="shared" si="2"/>
        <v>33</v>
      </c>
      <c r="B34" s="158">
        <v>1</v>
      </c>
      <c r="C34" s="75" t="s">
        <v>3880</v>
      </c>
      <c r="D34" s="75" t="s">
        <v>3881</v>
      </c>
      <c r="E34" s="75"/>
      <c r="F34" s="76" t="s">
        <v>215</v>
      </c>
      <c r="G34" s="76">
        <v>99</v>
      </c>
      <c r="H34" s="77">
        <v>9</v>
      </c>
      <c r="I34" s="167" t="str">
        <f t="shared" si="0"/>
        <v/>
      </c>
      <c r="J34" s="274">
        <f t="shared" si="5"/>
        <v>0</v>
      </c>
      <c r="K34" s="114"/>
      <c r="L34" s="114"/>
    </row>
    <row r="35" spans="1:12" ht="12.75" customHeight="1">
      <c r="A35" s="26">
        <f t="shared" si="2"/>
        <v>34</v>
      </c>
      <c r="B35" s="158">
        <v>1</v>
      </c>
      <c r="C35" s="75" t="s">
        <v>3882</v>
      </c>
      <c r="D35" s="75" t="s">
        <v>3883</v>
      </c>
      <c r="E35" s="75"/>
      <c r="F35" s="76" t="s">
        <v>215</v>
      </c>
      <c r="G35" s="76">
        <v>108</v>
      </c>
      <c r="H35" s="77">
        <v>9</v>
      </c>
      <c r="I35" s="167" t="str">
        <f t="shared" si="0"/>
        <v/>
      </c>
      <c r="J35" s="274">
        <f t="shared" si="5"/>
        <v>0</v>
      </c>
      <c r="K35" s="114"/>
      <c r="L35" s="114"/>
    </row>
    <row r="36" spans="1:12" ht="12.75" customHeight="1">
      <c r="A36" s="26">
        <f t="shared" si="2"/>
        <v>35</v>
      </c>
      <c r="B36" s="158">
        <v>1</v>
      </c>
      <c r="C36" s="75" t="s">
        <v>3884</v>
      </c>
      <c r="D36" s="75" t="s">
        <v>3885</v>
      </c>
      <c r="E36" s="75"/>
      <c r="F36" s="76" t="s">
        <v>215</v>
      </c>
      <c r="G36" s="76">
        <v>117</v>
      </c>
      <c r="H36" s="77">
        <v>9</v>
      </c>
      <c r="I36" s="167" t="str">
        <f t="shared" si="0"/>
        <v/>
      </c>
      <c r="J36" s="274">
        <f t="shared" si="5"/>
        <v>0</v>
      </c>
      <c r="K36" s="78"/>
      <c r="L36" s="78"/>
    </row>
    <row r="37" spans="1:12" ht="12.75" customHeight="1">
      <c r="A37" s="26">
        <f t="shared" si="2"/>
        <v>36</v>
      </c>
      <c r="B37" s="158">
        <v>1</v>
      </c>
      <c r="C37" s="75" t="s">
        <v>3886</v>
      </c>
      <c r="D37" s="75" t="s">
        <v>3887</v>
      </c>
      <c r="E37" s="75"/>
      <c r="F37" s="76" t="s">
        <v>215</v>
      </c>
      <c r="G37" s="76">
        <v>126</v>
      </c>
      <c r="H37" s="77">
        <v>9</v>
      </c>
      <c r="I37" s="167" t="str">
        <f t="shared" si="0"/>
        <v/>
      </c>
      <c r="J37" s="274">
        <f t="shared" si="5"/>
        <v>0</v>
      </c>
      <c r="K37" s="78"/>
      <c r="L37" s="78"/>
    </row>
    <row r="38" spans="1:12" ht="12.75" customHeight="1">
      <c r="A38" s="26">
        <f t="shared" si="2"/>
        <v>37</v>
      </c>
      <c r="B38" s="158">
        <v>1</v>
      </c>
      <c r="C38" s="75" t="s">
        <v>3888</v>
      </c>
      <c r="D38" s="75" t="s">
        <v>3889</v>
      </c>
      <c r="E38" s="75"/>
      <c r="F38" s="76" t="s">
        <v>215</v>
      </c>
      <c r="G38" s="76">
        <v>135</v>
      </c>
      <c r="H38" s="77">
        <v>9</v>
      </c>
      <c r="I38" s="167" t="str">
        <f t="shared" si="0"/>
        <v/>
      </c>
      <c r="J38" s="274">
        <f t="shared" si="5"/>
        <v>0</v>
      </c>
      <c r="K38" s="78"/>
      <c r="L38" s="78"/>
    </row>
    <row r="39" spans="1:12" ht="12.75" customHeight="1">
      <c r="A39" s="26">
        <f t="shared" si="2"/>
        <v>38</v>
      </c>
      <c r="B39" s="158">
        <v>1</v>
      </c>
      <c r="C39" s="75" t="s">
        <v>3890</v>
      </c>
      <c r="D39" s="75" t="s">
        <v>3891</v>
      </c>
      <c r="E39" s="75"/>
      <c r="F39" s="76" t="s">
        <v>215</v>
      </c>
      <c r="G39" s="76">
        <v>144</v>
      </c>
      <c r="H39" s="77">
        <v>9</v>
      </c>
      <c r="I39" s="167" t="str">
        <f t="shared" si="0"/>
        <v/>
      </c>
      <c r="J39" s="274">
        <f t="shared" si="5"/>
        <v>0</v>
      </c>
      <c r="K39" s="78"/>
      <c r="L39" s="78"/>
    </row>
    <row r="40" spans="1:12" ht="12.75" customHeight="1">
      <c r="A40" s="26">
        <f t="shared" si="2"/>
        <v>39</v>
      </c>
      <c r="B40" s="158">
        <v>1</v>
      </c>
      <c r="C40" s="75" t="s">
        <v>3892</v>
      </c>
      <c r="D40" s="75" t="s">
        <v>3893</v>
      </c>
      <c r="E40" s="75"/>
      <c r="F40" s="76" t="s">
        <v>215</v>
      </c>
      <c r="G40" s="76">
        <v>153</v>
      </c>
      <c r="H40" s="77">
        <v>9</v>
      </c>
      <c r="I40" s="167" t="str">
        <f t="shared" si="0"/>
        <v/>
      </c>
      <c r="J40" s="274">
        <f t="shared" si="5"/>
        <v>0</v>
      </c>
      <c r="K40" s="78"/>
      <c r="L40" s="78"/>
    </row>
    <row r="41" spans="1:12" ht="23.25" customHeight="1">
      <c r="A41" s="26">
        <f t="shared" si="2"/>
        <v>40</v>
      </c>
      <c r="B41" s="158">
        <v>1</v>
      </c>
      <c r="C41" s="75" t="s">
        <v>3894</v>
      </c>
      <c r="D41" s="75" t="s">
        <v>3895</v>
      </c>
      <c r="E41" s="75" t="s">
        <v>208</v>
      </c>
      <c r="F41" s="76" t="s">
        <v>182</v>
      </c>
      <c r="G41" s="76">
        <v>162</v>
      </c>
      <c r="H41" s="77">
        <v>1</v>
      </c>
      <c r="I41" s="167" t="str">
        <f t="shared" si="0"/>
        <v/>
      </c>
      <c r="J41" s="33" t="str">
        <f t="shared" si="1"/>
        <v/>
      </c>
      <c r="K41" s="78"/>
      <c r="L41" s="78"/>
    </row>
    <row r="42" spans="1:12" ht="23.25" customHeight="1">
      <c r="A42" s="26">
        <f t="shared" si="2"/>
        <v>41</v>
      </c>
      <c r="B42" s="158">
        <v>1</v>
      </c>
      <c r="C42" s="75" t="s">
        <v>3896</v>
      </c>
      <c r="D42" s="75" t="s">
        <v>3897</v>
      </c>
      <c r="E42" s="75" t="s">
        <v>208</v>
      </c>
      <c r="F42" s="76" t="s">
        <v>182</v>
      </c>
      <c r="G42" s="76">
        <v>163</v>
      </c>
      <c r="H42" s="77">
        <v>1</v>
      </c>
      <c r="I42" s="167" t="str">
        <f t="shared" si="0"/>
        <v/>
      </c>
      <c r="J42" s="33" t="str">
        <f t="shared" si="1"/>
        <v/>
      </c>
      <c r="K42" s="78"/>
      <c r="L42" s="78"/>
    </row>
    <row r="43" spans="1:12" ht="23.25" customHeight="1">
      <c r="A43" s="26">
        <f t="shared" si="2"/>
        <v>42</v>
      </c>
      <c r="B43" s="158">
        <v>1</v>
      </c>
      <c r="C43" s="75" t="s">
        <v>3898</v>
      </c>
      <c r="D43" s="75" t="s">
        <v>3899</v>
      </c>
      <c r="E43" s="75" t="s">
        <v>208</v>
      </c>
      <c r="F43" s="76" t="s">
        <v>182</v>
      </c>
      <c r="G43" s="76">
        <v>164</v>
      </c>
      <c r="H43" s="77">
        <v>1</v>
      </c>
      <c r="I43" s="167" t="str">
        <f t="shared" si="0"/>
        <v/>
      </c>
      <c r="J43" s="33" t="str">
        <f t="shared" si="1"/>
        <v/>
      </c>
      <c r="K43" s="78"/>
      <c r="L43" s="78"/>
    </row>
    <row r="44" spans="1:12" ht="23.25" customHeight="1">
      <c r="A44" s="26">
        <f t="shared" si="2"/>
        <v>43</v>
      </c>
      <c r="B44" s="158">
        <v>1</v>
      </c>
      <c r="C44" s="75" t="s">
        <v>3900</v>
      </c>
      <c r="D44" s="75" t="s">
        <v>3901</v>
      </c>
      <c r="E44" s="75" t="s">
        <v>208</v>
      </c>
      <c r="F44" s="76" t="s">
        <v>182</v>
      </c>
      <c r="G44" s="76">
        <v>165</v>
      </c>
      <c r="H44" s="77">
        <v>1</v>
      </c>
      <c r="I44" s="167" t="str">
        <f t="shared" si="0"/>
        <v/>
      </c>
      <c r="J44" s="33" t="str">
        <f t="shared" si="1"/>
        <v/>
      </c>
      <c r="K44" s="78"/>
      <c r="L44" s="78"/>
    </row>
    <row r="45" spans="1:12" ht="23.25" customHeight="1">
      <c r="A45" s="26">
        <f t="shared" si="2"/>
        <v>44</v>
      </c>
      <c r="B45" s="158">
        <v>1</v>
      </c>
      <c r="C45" s="75" t="s">
        <v>3902</v>
      </c>
      <c r="D45" s="75" t="s">
        <v>3903</v>
      </c>
      <c r="E45" s="75" t="s">
        <v>208</v>
      </c>
      <c r="F45" s="76" t="s">
        <v>182</v>
      </c>
      <c r="G45" s="76">
        <v>166</v>
      </c>
      <c r="H45" s="77">
        <v>1</v>
      </c>
      <c r="I45" s="167" t="str">
        <f t="shared" si="0"/>
        <v/>
      </c>
      <c r="J45" s="33" t="str">
        <f t="shared" si="1"/>
        <v/>
      </c>
      <c r="K45" s="78"/>
      <c r="L45" s="78"/>
    </row>
    <row r="46" spans="1:12" ht="23.25" customHeight="1">
      <c r="A46" s="26">
        <f t="shared" si="2"/>
        <v>45</v>
      </c>
      <c r="B46" s="158">
        <v>1</v>
      </c>
      <c r="C46" s="75" t="s">
        <v>3904</v>
      </c>
      <c r="D46" s="75" t="s">
        <v>3905</v>
      </c>
      <c r="E46" s="75" t="s">
        <v>208</v>
      </c>
      <c r="F46" s="76" t="s">
        <v>182</v>
      </c>
      <c r="G46" s="76">
        <v>167</v>
      </c>
      <c r="H46" s="77">
        <v>1</v>
      </c>
      <c r="I46" s="167" t="str">
        <f t="shared" si="0"/>
        <v/>
      </c>
      <c r="J46" s="33" t="str">
        <f t="shared" si="1"/>
        <v/>
      </c>
      <c r="K46" s="78"/>
      <c r="L46" s="78"/>
    </row>
    <row r="47" spans="1:12" ht="23.25" customHeight="1">
      <c r="A47" s="26">
        <f t="shared" si="2"/>
        <v>46</v>
      </c>
      <c r="B47" s="158">
        <v>1</v>
      </c>
      <c r="C47" s="75" t="s">
        <v>3906</v>
      </c>
      <c r="D47" s="75" t="s">
        <v>3907</v>
      </c>
      <c r="E47" s="75" t="s">
        <v>208</v>
      </c>
      <c r="F47" s="76" t="s">
        <v>182</v>
      </c>
      <c r="G47" s="76">
        <v>168</v>
      </c>
      <c r="H47" s="77">
        <v>1</v>
      </c>
      <c r="I47" s="167" t="str">
        <f t="shared" si="0"/>
        <v/>
      </c>
      <c r="J47" s="33" t="str">
        <f t="shared" si="1"/>
        <v/>
      </c>
      <c r="K47" s="78"/>
      <c r="L47" s="78"/>
    </row>
    <row r="48" spans="1:12" ht="23.25" customHeight="1">
      <c r="A48" s="26">
        <f t="shared" si="2"/>
        <v>47</v>
      </c>
      <c r="B48" s="158">
        <v>1</v>
      </c>
      <c r="C48" s="75" t="s">
        <v>3908</v>
      </c>
      <c r="D48" s="75" t="s">
        <v>3909</v>
      </c>
      <c r="E48" s="75" t="s">
        <v>208</v>
      </c>
      <c r="F48" s="76" t="s">
        <v>182</v>
      </c>
      <c r="G48" s="76">
        <v>169</v>
      </c>
      <c r="H48" s="77">
        <v>1</v>
      </c>
      <c r="I48" s="167" t="str">
        <f t="shared" si="0"/>
        <v/>
      </c>
      <c r="J48" s="33" t="str">
        <f t="shared" si="1"/>
        <v/>
      </c>
      <c r="K48" s="78"/>
      <c r="L48" s="78"/>
    </row>
    <row r="49" spans="1:12" ht="23.25" customHeight="1">
      <c r="A49" s="26">
        <f t="shared" si="2"/>
        <v>48</v>
      </c>
      <c r="B49" s="158">
        <v>1</v>
      </c>
      <c r="C49" s="75" t="s">
        <v>3910</v>
      </c>
      <c r="D49" s="75" t="s">
        <v>3911</v>
      </c>
      <c r="E49" s="75" t="s">
        <v>208</v>
      </c>
      <c r="F49" s="76" t="s">
        <v>182</v>
      </c>
      <c r="G49" s="76">
        <v>170</v>
      </c>
      <c r="H49" s="77">
        <v>1</v>
      </c>
      <c r="I49" s="167" t="str">
        <f t="shared" si="0"/>
        <v/>
      </c>
      <c r="J49" s="33" t="str">
        <f t="shared" si="1"/>
        <v/>
      </c>
      <c r="K49" s="78"/>
      <c r="L49" s="78"/>
    </row>
    <row r="50" spans="1:12" ht="23.25" customHeight="1">
      <c r="A50" s="26">
        <f t="shared" si="2"/>
        <v>49</v>
      </c>
      <c r="B50" s="158">
        <v>1</v>
      </c>
      <c r="C50" s="75" t="s">
        <v>3912</v>
      </c>
      <c r="D50" s="75" t="s">
        <v>3913</v>
      </c>
      <c r="E50" s="75" t="s">
        <v>208</v>
      </c>
      <c r="F50" s="76" t="s">
        <v>182</v>
      </c>
      <c r="G50" s="76">
        <v>171</v>
      </c>
      <c r="H50" s="77">
        <v>1</v>
      </c>
      <c r="I50" s="167" t="str">
        <f t="shared" si="0"/>
        <v/>
      </c>
      <c r="J50" s="33" t="str">
        <f t="shared" si="1"/>
        <v/>
      </c>
      <c r="K50" s="78"/>
      <c r="L50" s="78"/>
    </row>
    <row r="51" spans="1:12" ht="12.75" customHeight="1">
      <c r="A51" s="26">
        <f t="shared" si="2"/>
        <v>50</v>
      </c>
      <c r="B51" s="158">
        <v>1</v>
      </c>
      <c r="C51" s="75" t="s">
        <v>1013</v>
      </c>
      <c r="D51" s="75"/>
      <c r="E51" s="75"/>
      <c r="F51" s="76" t="s">
        <v>3914</v>
      </c>
      <c r="G51" s="76">
        <v>172</v>
      </c>
      <c r="H51" s="77">
        <v>68</v>
      </c>
      <c r="I51" s="167" t="str">
        <f t="shared" si="0"/>
        <v/>
      </c>
      <c r="J51" s="33" t="str">
        <f t="shared" si="1"/>
        <v/>
      </c>
      <c r="K51" s="78"/>
      <c r="L51" s="78"/>
    </row>
    <row r="52" spans="1:12" ht="12.75" customHeight="1" thickBot="1">
      <c r="A52" s="26">
        <f t="shared" si="2"/>
        <v>51</v>
      </c>
      <c r="B52" s="158">
        <v>1</v>
      </c>
      <c r="C52" s="75" t="s">
        <v>3915</v>
      </c>
      <c r="D52" s="75" t="s">
        <v>749</v>
      </c>
      <c r="E52" s="75"/>
      <c r="F52" s="76" t="s">
        <v>182</v>
      </c>
      <c r="G52" s="76">
        <v>240</v>
      </c>
      <c r="H52" s="77">
        <v>1</v>
      </c>
      <c r="I52" s="168" t="str">
        <f t="shared" si="0"/>
        <v/>
      </c>
      <c r="J52" s="133" t="str">
        <f t="shared" si="1"/>
        <v/>
      </c>
      <c r="K52" s="78"/>
      <c r="L52" s="78"/>
    </row>
    <row r="53" spans="1:12" ht="13.5" thickTop="1"/>
  </sheetData>
  <autoFilter ref="A1:L52" xr:uid="{00000000-0009-0000-0000-000018000000}"/>
  <conditionalFormatting sqref="A2:K5 A6:I7 K7:L7 A8:L141">
    <cfRule type="expression" dxfId="285" priority="5">
      <formula>$K2&lt;&gt;""</formula>
    </cfRule>
  </conditionalFormatting>
  <conditionalFormatting sqref="K6">
    <cfRule type="expression" dxfId="284" priority="4">
      <formula>$K6&lt;&gt;""</formula>
    </cfRule>
  </conditionalFormatting>
  <conditionalFormatting sqref="L2:L5">
    <cfRule type="expression" dxfId="283" priority="3">
      <formula>$K2&lt;&gt;""</formula>
    </cfRule>
  </conditionalFormatting>
  <conditionalFormatting sqref="L6">
    <cfRule type="expression" dxfId="282" priority="2">
      <formula>$K6&lt;&gt;""</formula>
    </cfRule>
  </conditionalFormatting>
  <conditionalFormatting sqref="J6:J7">
    <cfRule type="expression" dxfId="281" priority="1">
      <formula>$K6&lt;&gt;""</formula>
    </cfRule>
  </conditionalFormatting>
  <pageMargins left="0.75" right="0.75" top="1" bottom="1" header="0.5" footer="0.5"/>
  <pageSetup paperSize="9" orientation="portrait" verticalDpi="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5">
    <tabColor rgb="FF0070C0"/>
    <outlinePr summaryBelow="0"/>
  </sheetPr>
  <dimension ref="A1:L13"/>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cols>
    <col min="1" max="1" width="4.3984375" style="88" bestFit="1" customWidth="1"/>
    <col min="2" max="2" width="2.19921875" style="89" customWidth="1"/>
    <col min="3" max="3" width="13.296875" style="88" bestFit="1" customWidth="1"/>
    <col min="4" max="4" width="35.59765625" style="88" bestFit="1" customWidth="1"/>
    <col min="5" max="5" width="26.3984375" style="88" customWidth="1"/>
    <col min="6" max="6" width="6.796875" style="88" customWidth="1"/>
    <col min="7" max="7" width="5.69921875" style="88" bestFit="1" customWidth="1"/>
    <col min="8" max="8" width="4.898437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12.75" customHeight="1">
      <c r="A2" s="26">
        <v>1</v>
      </c>
      <c r="B2" s="158">
        <v>1</v>
      </c>
      <c r="C2" s="75" t="s">
        <v>3916</v>
      </c>
      <c r="D2" s="75" t="s">
        <v>3917</v>
      </c>
      <c r="E2" s="75"/>
      <c r="F2" s="76" t="s">
        <v>342</v>
      </c>
      <c r="G2" s="76">
        <v>1</v>
      </c>
      <c r="H2" s="77">
        <v>8</v>
      </c>
      <c r="I2" s="33" t="str">
        <f>MID($I$1,G2,H2)</f>
        <v/>
      </c>
      <c r="J2" s="245" t="str">
        <f>IF(AND(I2&lt;&gt;"",I2&lt;&gt;"00000000"),DATE(LEFT(I2,4),MID(I2,5,2),RIGHT(I2,2)),"")</f>
        <v/>
      </c>
      <c r="K2" s="114" t="s">
        <v>3918</v>
      </c>
      <c r="L2" s="114"/>
    </row>
    <row r="3" spans="1:12" s="36" customFormat="1" ht="12.75" customHeight="1">
      <c r="A3" s="26">
        <f>IF(B3=1,TRUNC(A2)+1,A2+0.1)</f>
        <v>2</v>
      </c>
      <c r="B3" s="158">
        <v>1</v>
      </c>
      <c r="C3" s="75" t="s">
        <v>3919</v>
      </c>
      <c r="D3" s="75" t="s">
        <v>3920</v>
      </c>
      <c r="E3" s="75"/>
      <c r="F3" s="76" t="s">
        <v>342</v>
      </c>
      <c r="G3" s="76">
        <v>9</v>
      </c>
      <c r="H3" s="77">
        <v>8</v>
      </c>
      <c r="I3" s="33" t="str">
        <f t="shared" ref="I3:I12" si="0">MID($I$1,G3,H3)</f>
        <v/>
      </c>
      <c r="J3" s="245" t="str">
        <f t="shared" ref="J3:J4" si="1">IF(AND(I3&lt;&gt;"",I3&lt;&gt;"00000000"),DATE(LEFT(I3,4),MID(I3,5,2),RIGHT(I3,2)),"")</f>
        <v/>
      </c>
      <c r="K3" s="114"/>
      <c r="L3" s="114"/>
    </row>
    <row r="4" spans="1:12" s="36" customFormat="1" ht="12.75" customHeight="1">
      <c r="A4" s="26">
        <f t="shared" ref="A4:A12" si="2">IF(B4=1,TRUNC(A3)+1,A3+0.1)</f>
        <v>3</v>
      </c>
      <c r="B4" s="158">
        <v>1</v>
      </c>
      <c r="C4" s="75" t="s">
        <v>3921</v>
      </c>
      <c r="D4" s="75" t="s">
        <v>3922</v>
      </c>
      <c r="E4" s="75"/>
      <c r="F4" s="76" t="s">
        <v>342</v>
      </c>
      <c r="G4" s="76">
        <v>17</v>
      </c>
      <c r="H4" s="77">
        <v>8</v>
      </c>
      <c r="I4" s="33" t="str">
        <f t="shared" si="0"/>
        <v/>
      </c>
      <c r="J4" s="245" t="str">
        <f t="shared" si="1"/>
        <v/>
      </c>
      <c r="K4" s="114"/>
      <c r="L4" s="114"/>
    </row>
    <row r="5" spans="1:12" s="36" customFormat="1" ht="12.75" customHeight="1">
      <c r="A5" s="26">
        <f t="shared" si="2"/>
        <v>4</v>
      </c>
      <c r="B5" s="158">
        <v>1</v>
      </c>
      <c r="C5" s="75" t="s">
        <v>3923</v>
      </c>
      <c r="D5" s="75" t="s">
        <v>3924</v>
      </c>
      <c r="E5" s="75"/>
      <c r="F5" s="76" t="s">
        <v>153</v>
      </c>
      <c r="G5" s="76">
        <v>25</v>
      </c>
      <c r="H5" s="77">
        <v>6</v>
      </c>
      <c r="I5" s="33" t="str">
        <f t="shared" si="0"/>
        <v/>
      </c>
      <c r="J5" s="256" t="str">
        <f>IF(I5&lt;&gt;"",TIMEVALUE(LEFT(I5,2)&amp;":"&amp;MID(I5,3,2)&amp;":"&amp;RIGHT(I5,2)),"")</f>
        <v/>
      </c>
      <c r="K5" s="114"/>
      <c r="L5" s="114"/>
    </row>
    <row r="6" spans="1:12" s="36" customFormat="1" ht="56.25">
      <c r="A6" s="26">
        <f t="shared" si="2"/>
        <v>5</v>
      </c>
      <c r="B6" s="158">
        <v>1</v>
      </c>
      <c r="C6" s="75" t="s">
        <v>3925</v>
      </c>
      <c r="D6" s="75" t="s">
        <v>3926</v>
      </c>
      <c r="E6" s="75" t="s">
        <v>3927</v>
      </c>
      <c r="F6" s="76" t="s">
        <v>182</v>
      </c>
      <c r="G6" s="76">
        <v>31</v>
      </c>
      <c r="H6" s="77">
        <v>1</v>
      </c>
      <c r="I6" s="33" t="str">
        <f t="shared" si="0"/>
        <v/>
      </c>
      <c r="J6" s="33" t="str">
        <f t="shared" ref="J6:J12" si="3">I6</f>
        <v/>
      </c>
      <c r="K6" s="114"/>
      <c r="L6" s="114"/>
    </row>
    <row r="7" spans="1:12" s="36" customFormat="1" ht="45">
      <c r="A7" s="26">
        <f t="shared" si="2"/>
        <v>6</v>
      </c>
      <c r="B7" s="158">
        <v>1</v>
      </c>
      <c r="C7" s="75" t="s">
        <v>3928</v>
      </c>
      <c r="D7" s="75" t="s">
        <v>3929</v>
      </c>
      <c r="E7" s="75" t="s">
        <v>3930</v>
      </c>
      <c r="F7" s="76" t="s">
        <v>182</v>
      </c>
      <c r="G7" s="76">
        <v>32</v>
      </c>
      <c r="H7" s="77">
        <v>1</v>
      </c>
      <c r="I7" s="33" t="str">
        <f t="shared" si="0"/>
        <v/>
      </c>
      <c r="J7" s="33" t="str">
        <f t="shared" si="3"/>
        <v/>
      </c>
      <c r="K7" s="114"/>
      <c r="L7" s="114"/>
    </row>
    <row r="8" spans="1:12" s="36" customFormat="1" ht="12.75" customHeight="1">
      <c r="A8" s="26">
        <f t="shared" si="2"/>
        <v>7</v>
      </c>
      <c r="B8" s="158">
        <v>1</v>
      </c>
      <c r="C8" s="75" t="s">
        <v>3931</v>
      </c>
      <c r="D8" s="75" t="s">
        <v>745</v>
      </c>
      <c r="E8" s="75"/>
      <c r="F8" s="76" t="s">
        <v>342</v>
      </c>
      <c r="G8" s="76">
        <v>33</v>
      </c>
      <c r="H8" s="77">
        <v>8</v>
      </c>
      <c r="I8" s="33" t="str">
        <f t="shared" si="0"/>
        <v/>
      </c>
      <c r="J8" s="245" t="str">
        <f t="shared" ref="J8:J10" si="4">IF(AND(I8&lt;&gt;"",I8&lt;&gt;"00000000"),DATE(LEFT(I8,4),MID(I8,5,2),RIGHT(I8,2)),"")</f>
        <v/>
      </c>
      <c r="K8" s="114" t="s">
        <v>3932</v>
      </c>
      <c r="L8" s="114"/>
    </row>
    <row r="9" spans="1:12" s="36" customFormat="1" ht="12.75" customHeight="1">
      <c r="A9" s="26">
        <f t="shared" si="2"/>
        <v>8</v>
      </c>
      <c r="B9" s="158">
        <v>1</v>
      </c>
      <c r="C9" s="75" t="s">
        <v>3933</v>
      </c>
      <c r="D9" s="75" t="s">
        <v>3934</v>
      </c>
      <c r="E9" s="75"/>
      <c r="F9" s="76" t="s">
        <v>342</v>
      </c>
      <c r="G9" s="76">
        <v>41</v>
      </c>
      <c r="H9" s="77">
        <v>8</v>
      </c>
      <c r="I9" s="33" t="str">
        <f t="shared" si="0"/>
        <v/>
      </c>
      <c r="J9" s="245" t="str">
        <f t="shared" si="4"/>
        <v/>
      </c>
      <c r="K9" s="114"/>
      <c r="L9" s="114"/>
    </row>
    <row r="10" spans="1:12" s="36" customFormat="1" ht="12.75" customHeight="1">
      <c r="A10" s="26">
        <f t="shared" si="2"/>
        <v>9</v>
      </c>
      <c r="B10" s="158">
        <v>1</v>
      </c>
      <c r="C10" s="75" t="s">
        <v>3935</v>
      </c>
      <c r="D10" s="75" t="s">
        <v>3936</v>
      </c>
      <c r="E10" s="75"/>
      <c r="F10" s="76" t="s">
        <v>342</v>
      </c>
      <c r="G10" s="76">
        <v>49</v>
      </c>
      <c r="H10" s="77">
        <v>8</v>
      </c>
      <c r="I10" s="33" t="str">
        <f t="shared" si="0"/>
        <v/>
      </c>
      <c r="J10" s="245" t="str">
        <f t="shared" si="4"/>
        <v/>
      </c>
      <c r="K10" s="114" t="s">
        <v>3937</v>
      </c>
      <c r="L10" s="114"/>
    </row>
    <row r="11" spans="1:12" s="36" customFormat="1" ht="12.75" customHeight="1">
      <c r="A11" s="26">
        <f t="shared" si="2"/>
        <v>10</v>
      </c>
      <c r="B11" s="158">
        <v>1</v>
      </c>
      <c r="C11" s="75" t="s">
        <v>1013</v>
      </c>
      <c r="D11" s="75"/>
      <c r="E11" s="75"/>
      <c r="F11" s="76" t="s">
        <v>658</v>
      </c>
      <c r="G11" s="76">
        <v>57</v>
      </c>
      <c r="H11" s="77">
        <v>39</v>
      </c>
      <c r="I11" s="33" t="str">
        <f t="shared" si="0"/>
        <v/>
      </c>
      <c r="J11" s="33" t="str">
        <f t="shared" si="3"/>
        <v/>
      </c>
      <c r="K11" s="114"/>
      <c r="L11" s="114"/>
    </row>
    <row r="12" spans="1:12" s="36" customFormat="1" ht="12.75" customHeight="1" thickBot="1">
      <c r="A12" s="26">
        <f t="shared" si="2"/>
        <v>11</v>
      </c>
      <c r="B12" s="158">
        <v>1</v>
      </c>
      <c r="C12" s="75" t="s">
        <v>3938</v>
      </c>
      <c r="D12" s="75" t="s">
        <v>749</v>
      </c>
      <c r="E12" s="75"/>
      <c r="F12" s="76" t="s">
        <v>182</v>
      </c>
      <c r="G12" s="76">
        <v>96</v>
      </c>
      <c r="H12" s="77">
        <v>1</v>
      </c>
      <c r="I12" s="133" t="str">
        <f t="shared" si="0"/>
        <v/>
      </c>
      <c r="J12" s="133" t="str">
        <f t="shared" si="3"/>
        <v/>
      </c>
      <c r="K12" s="114"/>
      <c r="L12" s="114"/>
    </row>
    <row r="13" spans="1:12" ht="13.5" thickTop="1"/>
  </sheetData>
  <autoFilter ref="A1:L12" xr:uid="{00000000-0009-0000-0000-000019000000}"/>
  <conditionalFormatting sqref="A2:K4 A6:K155 A5:I5 K5">
    <cfRule type="expression" dxfId="280" priority="3">
      <formula>$K2&lt;&gt;""</formula>
    </cfRule>
  </conditionalFormatting>
  <conditionalFormatting sqref="L2:L155">
    <cfRule type="expression" dxfId="279" priority="2">
      <formula>$K2&lt;&gt;""</formula>
    </cfRule>
  </conditionalFormatting>
  <conditionalFormatting sqref="J5">
    <cfRule type="expression" dxfId="278" priority="1">
      <formula>$K5&lt;&gt;""</formula>
    </cfRule>
  </conditionalFormatting>
  <pageMargins left="0.75" right="0.75" top="1" bottom="1" header="0.5" footer="0.5"/>
  <pageSetup paperSize="9" orientation="portrait" verticalDpi="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6" filterMode="1">
    <tabColor rgb="FF0070C0"/>
    <outlinePr summaryBelow="0"/>
  </sheetPr>
  <dimension ref="A1:U31"/>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outlineLevelRow="1"/>
  <cols>
    <col min="1" max="1" width="4.3984375" style="88" bestFit="1" customWidth="1"/>
    <col min="2" max="2" width="2.19921875" style="89" customWidth="1"/>
    <col min="3" max="3" width="13.296875" style="88" bestFit="1" customWidth="1"/>
    <col min="4" max="4" width="35.59765625" style="88" bestFit="1" customWidth="1"/>
    <col min="5" max="5" width="26.3984375" style="88" customWidth="1"/>
    <col min="6" max="6" width="6.796875" style="88" customWidth="1"/>
    <col min="7" max="7" width="5.69921875" style="88" bestFit="1" customWidth="1"/>
    <col min="8" max="8" width="4.898437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22.5">
      <c r="A2" s="26">
        <v>1</v>
      </c>
      <c r="B2" s="158">
        <v>1</v>
      </c>
      <c r="C2" s="75" t="s">
        <v>5125</v>
      </c>
      <c r="D2" s="75" t="s">
        <v>757</v>
      </c>
      <c r="E2" s="75"/>
      <c r="F2" s="76" t="s">
        <v>153</v>
      </c>
      <c r="G2" s="76">
        <v>1</v>
      </c>
      <c r="H2" s="77">
        <v>6</v>
      </c>
      <c r="I2" s="33" t="str">
        <f>MID($I$1,G2,H2)</f>
        <v/>
      </c>
      <c r="J2" s="243">
        <f>_xlfn.NUMBERVALUE(I2)</f>
        <v>0</v>
      </c>
      <c r="K2" s="114" t="s">
        <v>5143</v>
      </c>
      <c r="L2" s="114"/>
    </row>
    <row r="3" spans="1:12" s="36" customFormat="1" ht="12.75" customHeight="1">
      <c r="A3" s="26">
        <f>IF(B3=1,TRUNC(A2)+1,A2+0.1)</f>
        <v>2</v>
      </c>
      <c r="B3" s="158">
        <v>1</v>
      </c>
      <c r="C3" s="75" t="s">
        <v>5126</v>
      </c>
      <c r="D3" s="75" t="s">
        <v>5127</v>
      </c>
      <c r="E3" s="75"/>
      <c r="F3" s="76" t="s">
        <v>2466</v>
      </c>
      <c r="G3" s="76">
        <v>7</v>
      </c>
      <c r="H3" s="77">
        <v>33</v>
      </c>
      <c r="I3" s="33" t="str">
        <f t="shared" ref="I3:I20" si="0">MID($I$1,G3,H3)</f>
        <v/>
      </c>
      <c r="J3" s="33" t="str">
        <f t="shared" ref="J3:J30" si="1">I3</f>
        <v/>
      </c>
      <c r="K3" s="114"/>
      <c r="L3" s="114"/>
    </row>
    <row r="4" spans="1:12" s="36" customFormat="1" ht="12.75" customHeight="1">
      <c r="A4" s="26">
        <f t="shared" ref="A4:A12" si="2">IF(B4=1,TRUNC(A3)+1,A3+0.1)</f>
        <v>3</v>
      </c>
      <c r="B4" s="158">
        <v>1</v>
      </c>
      <c r="C4" s="75" t="s">
        <v>5128</v>
      </c>
      <c r="D4" s="75" t="s">
        <v>5129</v>
      </c>
      <c r="E4" s="75"/>
      <c r="F4" s="76" t="s">
        <v>2466</v>
      </c>
      <c r="G4" s="76">
        <v>40</v>
      </c>
      <c r="H4" s="77">
        <v>33</v>
      </c>
      <c r="I4" s="33" t="str">
        <f t="shared" si="0"/>
        <v/>
      </c>
      <c r="J4" s="33" t="str">
        <f t="shared" si="1"/>
        <v/>
      </c>
      <c r="K4" s="114"/>
      <c r="L4" s="114"/>
    </row>
    <row r="5" spans="1:12" s="36" customFormat="1" ht="12.75" customHeight="1">
      <c r="A5" s="26">
        <f t="shared" si="2"/>
        <v>4</v>
      </c>
      <c r="B5" s="158">
        <v>1</v>
      </c>
      <c r="C5" s="75" t="s">
        <v>5130</v>
      </c>
      <c r="D5" s="75" t="s">
        <v>5131</v>
      </c>
      <c r="E5" s="75"/>
      <c r="F5" s="76" t="s">
        <v>2466</v>
      </c>
      <c r="G5" s="76">
        <v>73</v>
      </c>
      <c r="H5" s="77">
        <v>33</v>
      </c>
      <c r="I5" s="33" t="str">
        <f t="shared" si="0"/>
        <v/>
      </c>
      <c r="J5" s="33" t="str">
        <f t="shared" si="1"/>
        <v/>
      </c>
      <c r="K5" s="114"/>
      <c r="L5" s="114"/>
    </row>
    <row r="6" spans="1:12" s="36" customFormat="1">
      <c r="A6" s="26">
        <f t="shared" si="2"/>
        <v>5</v>
      </c>
      <c r="B6" s="158">
        <v>1</v>
      </c>
      <c r="C6" s="75" t="s">
        <v>5132</v>
      </c>
      <c r="D6" s="75" t="s">
        <v>5133</v>
      </c>
      <c r="E6" s="75"/>
      <c r="F6" s="76" t="s">
        <v>282</v>
      </c>
      <c r="G6" s="76">
        <v>106</v>
      </c>
      <c r="H6" s="77">
        <v>3</v>
      </c>
      <c r="I6" s="33" t="str">
        <f t="shared" si="0"/>
        <v/>
      </c>
      <c r="J6" s="33" t="str">
        <f t="shared" si="1"/>
        <v/>
      </c>
      <c r="K6" s="114"/>
      <c r="L6" s="114"/>
    </row>
    <row r="7" spans="1:12" s="36" customFormat="1" ht="45">
      <c r="A7" s="26">
        <f t="shared" si="2"/>
        <v>6</v>
      </c>
      <c r="B7" s="158">
        <v>1</v>
      </c>
      <c r="C7" s="75" t="s">
        <v>5134</v>
      </c>
      <c r="D7" s="75" t="s">
        <v>5135</v>
      </c>
      <c r="E7" s="75" t="s">
        <v>181</v>
      </c>
      <c r="F7" s="76" t="s">
        <v>182</v>
      </c>
      <c r="G7" s="76">
        <v>109</v>
      </c>
      <c r="H7" s="77">
        <v>1</v>
      </c>
      <c r="I7" s="33" t="str">
        <f t="shared" si="0"/>
        <v/>
      </c>
      <c r="J7" s="33" t="str">
        <f t="shared" si="1"/>
        <v/>
      </c>
      <c r="K7" s="114"/>
      <c r="L7" s="114"/>
    </row>
    <row r="8" spans="1:12" s="36" customFormat="1" ht="12.75" customHeight="1">
      <c r="A8" s="26">
        <f t="shared" si="2"/>
        <v>7</v>
      </c>
      <c r="B8" s="158">
        <v>1</v>
      </c>
      <c r="C8" s="75" t="s">
        <v>5136</v>
      </c>
      <c r="D8" s="75" t="s">
        <v>1912</v>
      </c>
      <c r="E8" s="75"/>
      <c r="F8" s="76" t="s">
        <v>156</v>
      </c>
      <c r="G8" s="76">
        <v>110</v>
      </c>
      <c r="H8" s="77">
        <v>2</v>
      </c>
      <c r="I8" s="33" t="str">
        <f t="shared" si="0"/>
        <v/>
      </c>
      <c r="J8" s="33" t="str">
        <f t="shared" si="1"/>
        <v/>
      </c>
      <c r="K8" s="114"/>
      <c r="L8" s="114"/>
    </row>
    <row r="9" spans="1:12" s="36" customFormat="1" ht="12.75" customHeight="1">
      <c r="A9" s="26">
        <f t="shared" si="2"/>
        <v>8</v>
      </c>
      <c r="B9" s="158">
        <v>1</v>
      </c>
      <c r="C9" s="75" t="s">
        <v>5137</v>
      </c>
      <c r="D9" s="75" t="s">
        <v>1914</v>
      </c>
      <c r="E9" s="75"/>
      <c r="F9" s="76" t="s">
        <v>182</v>
      </c>
      <c r="G9" s="76">
        <v>112</v>
      </c>
      <c r="H9" s="77">
        <v>1</v>
      </c>
      <c r="I9" s="33" t="str">
        <f t="shared" si="0"/>
        <v/>
      </c>
      <c r="J9" s="33" t="str">
        <f t="shared" si="1"/>
        <v/>
      </c>
      <c r="K9" s="114"/>
      <c r="L9" s="114"/>
    </row>
    <row r="10" spans="1:12" s="36" customFormat="1" ht="12.75" customHeight="1">
      <c r="A10" s="26">
        <f t="shared" si="2"/>
        <v>9</v>
      </c>
      <c r="B10" s="158">
        <v>1</v>
      </c>
      <c r="C10" s="75" t="s">
        <v>5138</v>
      </c>
      <c r="D10" s="75" t="s">
        <v>5139</v>
      </c>
      <c r="E10" s="75"/>
      <c r="F10" s="76" t="s">
        <v>161</v>
      </c>
      <c r="G10" s="76">
        <v>113</v>
      </c>
      <c r="H10" s="77">
        <v>4</v>
      </c>
      <c r="I10" s="33" t="str">
        <f t="shared" si="0"/>
        <v/>
      </c>
      <c r="J10" s="33" t="str">
        <f t="shared" si="1"/>
        <v/>
      </c>
      <c r="K10" s="114"/>
      <c r="L10" s="114"/>
    </row>
    <row r="11" spans="1:12" s="36" customFormat="1" ht="12.75" customHeight="1">
      <c r="A11" s="26">
        <f t="shared" si="2"/>
        <v>10</v>
      </c>
      <c r="B11" s="158">
        <v>1</v>
      </c>
      <c r="C11" s="75" t="s">
        <v>5140</v>
      </c>
      <c r="D11" s="75" t="s">
        <v>5141</v>
      </c>
      <c r="E11" s="75"/>
      <c r="F11" s="76" t="s">
        <v>282</v>
      </c>
      <c r="G11" s="76">
        <v>117</v>
      </c>
      <c r="H11" s="77">
        <v>3</v>
      </c>
      <c r="I11" s="33" t="str">
        <f t="shared" si="0"/>
        <v/>
      </c>
      <c r="J11" s="33" t="str">
        <f t="shared" si="1"/>
        <v/>
      </c>
      <c r="K11" s="114"/>
      <c r="L11" s="114"/>
    </row>
    <row r="12" spans="1:12" s="36" customFormat="1" ht="12.75" customHeight="1">
      <c r="A12" s="26">
        <f t="shared" si="2"/>
        <v>11</v>
      </c>
      <c r="B12" s="158">
        <v>1</v>
      </c>
      <c r="C12" s="75" t="s">
        <v>5142</v>
      </c>
      <c r="D12" s="75" t="s">
        <v>5147</v>
      </c>
      <c r="E12" s="75"/>
      <c r="F12" s="76" t="s">
        <v>837</v>
      </c>
      <c r="G12" s="76">
        <v>120</v>
      </c>
      <c r="H12" s="77">
        <v>15</v>
      </c>
      <c r="I12" s="33" t="str">
        <f t="shared" si="0"/>
        <v/>
      </c>
      <c r="J12" s="246">
        <f>_xlfn.NUMBERVALUE(I12)</f>
        <v>0</v>
      </c>
      <c r="K12" s="114" t="s">
        <v>1165</v>
      </c>
      <c r="L12" s="114"/>
    </row>
    <row r="13" spans="1:12">
      <c r="A13" s="26">
        <f t="shared" ref="A13:A20" si="3">IF(B13=1,TRUNC(A12)+1,A12+0.1)</f>
        <v>12</v>
      </c>
      <c r="B13" s="158">
        <v>1</v>
      </c>
      <c r="C13" s="75" t="s">
        <v>5146</v>
      </c>
      <c r="D13" s="75" t="s">
        <v>5148</v>
      </c>
      <c r="E13" s="75"/>
      <c r="F13" s="76" t="s">
        <v>662</v>
      </c>
      <c r="G13" s="76">
        <v>135</v>
      </c>
      <c r="H13" s="77">
        <v>10</v>
      </c>
      <c r="I13" s="33" t="str">
        <f t="shared" si="0"/>
        <v/>
      </c>
      <c r="J13" s="33" t="str">
        <f t="shared" si="1"/>
        <v/>
      </c>
      <c r="K13" s="114"/>
      <c r="L13" s="114"/>
    </row>
    <row r="14" spans="1:12" ht="135">
      <c r="A14" s="26">
        <f t="shared" si="3"/>
        <v>13</v>
      </c>
      <c r="B14" s="158">
        <v>1</v>
      </c>
      <c r="C14" s="75" t="s">
        <v>5149</v>
      </c>
      <c r="D14" s="75" t="s">
        <v>5150</v>
      </c>
      <c r="E14" s="75" t="s">
        <v>5661</v>
      </c>
      <c r="F14" s="76" t="s">
        <v>282</v>
      </c>
      <c r="G14" s="76">
        <v>145</v>
      </c>
      <c r="H14" s="77">
        <v>3</v>
      </c>
      <c r="I14" s="33" t="str">
        <f t="shared" si="0"/>
        <v/>
      </c>
      <c r="J14" s="33" t="str">
        <f t="shared" si="1"/>
        <v/>
      </c>
      <c r="K14" s="114"/>
      <c r="L14" s="114"/>
    </row>
    <row r="15" spans="1:12" hidden="1">
      <c r="A15" s="26">
        <f t="shared" si="3"/>
        <v>14</v>
      </c>
      <c r="B15" s="158">
        <v>1</v>
      </c>
      <c r="C15" s="75" t="s">
        <v>5151</v>
      </c>
      <c r="D15" s="75" t="s">
        <v>5152</v>
      </c>
      <c r="E15" s="75"/>
      <c r="F15" s="76" t="s">
        <v>182</v>
      </c>
      <c r="G15" s="76">
        <v>148</v>
      </c>
      <c r="H15" s="77">
        <v>1</v>
      </c>
      <c r="I15" s="33" t="str">
        <f t="shared" si="0"/>
        <v/>
      </c>
      <c r="J15" s="33" t="str">
        <f t="shared" si="1"/>
        <v/>
      </c>
      <c r="K15" s="114"/>
      <c r="L15" s="114" t="s">
        <v>5153</v>
      </c>
    </row>
    <row r="16" spans="1:12" ht="22.5">
      <c r="A16" s="26">
        <f t="shared" si="3"/>
        <v>15</v>
      </c>
      <c r="B16" s="158">
        <v>1</v>
      </c>
      <c r="C16" s="75" t="s">
        <v>5154</v>
      </c>
      <c r="D16" s="75" t="s">
        <v>5155</v>
      </c>
      <c r="E16" s="75"/>
      <c r="F16" s="76" t="s">
        <v>342</v>
      </c>
      <c r="G16" s="76">
        <v>149</v>
      </c>
      <c r="H16" s="77">
        <v>8</v>
      </c>
      <c r="I16" s="33" t="str">
        <f t="shared" si="0"/>
        <v/>
      </c>
      <c r="J16" s="245" t="str">
        <f>IF(AND(I16&lt;&gt;"",I16&lt;&gt;"00000000"),DATE(LEFT(I16,4),MID(I16,5,2),RIGHT(I16,2)),"")</f>
        <v/>
      </c>
      <c r="K16" s="114"/>
      <c r="L16" s="114"/>
    </row>
    <row r="17" spans="1:21" ht="22.5">
      <c r="A17" s="26">
        <f t="shared" si="3"/>
        <v>16</v>
      </c>
      <c r="B17" s="158">
        <v>1</v>
      </c>
      <c r="C17" s="75" t="s">
        <v>5156</v>
      </c>
      <c r="D17" s="75" t="s">
        <v>5157</v>
      </c>
      <c r="E17" s="75"/>
      <c r="F17" s="76" t="s">
        <v>342</v>
      </c>
      <c r="G17" s="76">
        <v>157</v>
      </c>
      <c r="H17" s="77">
        <v>8</v>
      </c>
      <c r="I17" s="33" t="str">
        <f t="shared" si="0"/>
        <v/>
      </c>
      <c r="J17" s="245" t="str">
        <f>IF(AND(I17&lt;&gt;"",I17&lt;&gt;"00000000"),DATE(LEFT(I17,4),MID(I17,5,2),RIGHT(I17,2)),"")</f>
        <v/>
      </c>
      <c r="K17" s="114"/>
      <c r="L17" s="114"/>
    </row>
    <row r="18" spans="1:21" ht="22.5">
      <c r="A18" s="26">
        <f t="shared" si="3"/>
        <v>17</v>
      </c>
      <c r="B18" s="158">
        <v>1</v>
      </c>
      <c r="C18" s="75" t="s">
        <v>5158</v>
      </c>
      <c r="D18" s="75" t="s">
        <v>5159</v>
      </c>
      <c r="E18" s="75"/>
      <c r="F18" s="76" t="s">
        <v>282</v>
      </c>
      <c r="G18" s="76">
        <v>165</v>
      </c>
      <c r="H18" s="77">
        <v>3</v>
      </c>
      <c r="I18" s="33" t="str">
        <f t="shared" si="0"/>
        <v/>
      </c>
      <c r="J18" s="33" t="str">
        <f t="shared" si="1"/>
        <v/>
      </c>
      <c r="K18" s="114"/>
      <c r="L18" s="114"/>
    </row>
    <row r="19" spans="1:21">
      <c r="A19" s="26">
        <f t="shared" si="3"/>
        <v>18</v>
      </c>
      <c r="B19" s="158">
        <v>1</v>
      </c>
      <c r="C19" s="75" t="s">
        <v>1013</v>
      </c>
      <c r="D19" s="75"/>
      <c r="E19" s="75"/>
      <c r="F19" s="76" t="s">
        <v>5160</v>
      </c>
      <c r="G19" s="76">
        <v>168</v>
      </c>
      <c r="H19" s="77">
        <v>32</v>
      </c>
      <c r="I19" s="33" t="str">
        <f t="shared" si="0"/>
        <v/>
      </c>
      <c r="J19" s="33" t="str">
        <f t="shared" si="1"/>
        <v/>
      </c>
      <c r="K19" s="114"/>
      <c r="L19" s="114"/>
    </row>
    <row r="20" spans="1:21">
      <c r="A20" s="26">
        <f t="shared" si="3"/>
        <v>19</v>
      </c>
      <c r="B20" s="158">
        <v>1</v>
      </c>
      <c r="C20" s="75" t="s">
        <v>5144</v>
      </c>
      <c r="D20" s="26" t="s">
        <v>749</v>
      </c>
      <c r="E20" s="26" t="s">
        <v>5145</v>
      </c>
      <c r="F20" s="35" t="s">
        <v>182</v>
      </c>
      <c r="G20" s="76">
        <v>200</v>
      </c>
      <c r="H20" s="77">
        <v>1</v>
      </c>
      <c r="I20" s="33" t="str">
        <f t="shared" si="0"/>
        <v/>
      </c>
      <c r="J20" s="33" t="str">
        <f t="shared" si="1"/>
        <v/>
      </c>
      <c r="K20" s="114"/>
      <c r="L20" s="114"/>
    </row>
    <row r="21" spans="1:21" s="73" customFormat="1" ht="12.75" customHeight="1">
      <c r="A21" s="67"/>
      <c r="B21" s="68"/>
      <c r="C21" s="69" t="s">
        <v>5161</v>
      </c>
      <c r="D21" s="67"/>
      <c r="E21" s="67"/>
      <c r="F21" s="67"/>
      <c r="G21" s="67"/>
      <c r="H21" s="70"/>
      <c r="I21" s="71"/>
      <c r="J21" s="71"/>
      <c r="K21" s="72"/>
      <c r="L21" s="67"/>
      <c r="M21" s="107"/>
      <c r="N21" s="108"/>
      <c r="O21" s="108"/>
      <c r="P21" s="108"/>
      <c r="Q21" s="108"/>
      <c r="R21" s="108"/>
      <c r="S21" s="108"/>
      <c r="T21" s="108"/>
      <c r="U21" s="108"/>
    </row>
    <row r="22" spans="1:21" ht="22.5" outlineLevel="1">
      <c r="A22" s="26">
        <f>IF(B22=1,TRUNC(A20)+1,A20+0.1)</f>
        <v>20</v>
      </c>
      <c r="B22" s="158">
        <v>1</v>
      </c>
      <c r="C22" s="75" t="s">
        <v>5162</v>
      </c>
      <c r="D22" s="75" t="s">
        <v>5163</v>
      </c>
      <c r="E22" s="75"/>
      <c r="F22" s="76" t="s">
        <v>1212</v>
      </c>
      <c r="G22" s="76">
        <v>201</v>
      </c>
      <c r="H22" s="77">
        <v>30</v>
      </c>
      <c r="I22" s="33" t="str">
        <f>MID($I$1,G22,H22)</f>
        <v/>
      </c>
      <c r="J22" s="33" t="str">
        <f t="shared" si="1"/>
        <v/>
      </c>
      <c r="K22" s="114"/>
      <c r="L22" s="114" t="s">
        <v>5153</v>
      </c>
    </row>
    <row r="23" spans="1:21" outlineLevel="1">
      <c r="A23" s="26">
        <f>IF(B23=1,TRUNC(A22)+1,A22+0.1)</f>
        <v>21</v>
      </c>
      <c r="B23" s="158">
        <v>1</v>
      </c>
      <c r="C23" s="75" t="s">
        <v>5164</v>
      </c>
      <c r="D23" s="75" t="s">
        <v>5165</v>
      </c>
      <c r="E23" s="75"/>
      <c r="F23" s="76" t="s">
        <v>965</v>
      </c>
      <c r="G23" s="76">
        <v>231</v>
      </c>
      <c r="H23" s="77">
        <v>1</v>
      </c>
      <c r="I23" s="33" t="str">
        <f t="shared" ref="I23:I30" si="4">MID($I$1,G23,H23)</f>
        <v/>
      </c>
      <c r="J23" s="243">
        <f>_xlfn.NUMBERVALUE(I23)</f>
        <v>0</v>
      </c>
      <c r="K23" s="114"/>
      <c r="L23" s="114" t="s">
        <v>5153</v>
      </c>
    </row>
    <row r="24" spans="1:21" ht="22.5" outlineLevel="1">
      <c r="A24" s="26">
        <f t="shared" ref="A24:A30" si="5">IF(B24=1,TRUNC(A23)+1,A23+0.1)</f>
        <v>22</v>
      </c>
      <c r="B24" s="158">
        <v>1</v>
      </c>
      <c r="C24" s="75" t="s">
        <v>5166</v>
      </c>
      <c r="D24" s="75" t="s">
        <v>5170</v>
      </c>
      <c r="E24" s="75"/>
      <c r="F24" s="76" t="s">
        <v>1212</v>
      </c>
      <c r="G24" s="76">
        <v>232</v>
      </c>
      <c r="H24" s="77">
        <v>30</v>
      </c>
      <c r="I24" s="33" t="str">
        <f t="shared" si="4"/>
        <v/>
      </c>
      <c r="J24" s="33" t="str">
        <f t="shared" si="1"/>
        <v/>
      </c>
      <c r="K24" s="114"/>
      <c r="L24" s="114" t="s">
        <v>5153</v>
      </c>
    </row>
    <row r="25" spans="1:21" ht="22.5" outlineLevel="1">
      <c r="A25" s="26">
        <f t="shared" si="5"/>
        <v>23</v>
      </c>
      <c r="B25" s="158">
        <v>1</v>
      </c>
      <c r="C25" s="75" t="s">
        <v>5167</v>
      </c>
      <c r="D25" s="75" t="s">
        <v>5171</v>
      </c>
      <c r="E25" s="75"/>
      <c r="F25" s="76" t="s">
        <v>1212</v>
      </c>
      <c r="G25" s="76">
        <v>262</v>
      </c>
      <c r="H25" s="77">
        <v>30</v>
      </c>
      <c r="I25" s="33" t="str">
        <f t="shared" si="4"/>
        <v/>
      </c>
      <c r="J25" s="33" t="str">
        <f t="shared" si="1"/>
        <v/>
      </c>
      <c r="K25" s="114"/>
      <c r="L25" s="114" t="s">
        <v>5153</v>
      </c>
    </row>
    <row r="26" spans="1:21" ht="22.5" outlineLevel="1">
      <c r="A26" s="26">
        <f t="shared" si="5"/>
        <v>24</v>
      </c>
      <c r="B26" s="158">
        <v>1</v>
      </c>
      <c r="C26" s="75" t="s">
        <v>5168</v>
      </c>
      <c r="D26" s="75" t="s">
        <v>5172</v>
      </c>
      <c r="E26" s="75"/>
      <c r="F26" s="76" t="s">
        <v>342</v>
      </c>
      <c r="G26" s="76">
        <v>292</v>
      </c>
      <c r="H26" s="77">
        <v>8</v>
      </c>
      <c r="I26" s="33" t="str">
        <f t="shared" si="4"/>
        <v/>
      </c>
      <c r="J26" s="245" t="str">
        <f>IF(AND(I26&lt;&gt;"",I26&lt;&gt;"00000000"),DATE(LEFT(I26,4),MID(I26,5,2),RIGHT(I26,2)),"")</f>
        <v/>
      </c>
      <c r="K26" s="114"/>
      <c r="L26" s="114" t="s">
        <v>5153</v>
      </c>
    </row>
    <row r="27" spans="1:21" outlineLevel="1">
      <c r="A27" s="26">
        <f t="shared" si="5"/>
        <v>25</v>
      </c>
      <c r="B27" s="158">
        <v>1</v>
      </c>
      <c r="C27" s="75" t="s">
        <v>5169</v>
      </c>
      <c r="D27" s="75" t="s">
        <v>5173</v>
      </c>
      <c r="E27" s="75"/>
      <c r="F27" s="76" t="s">
        <v>176</v>
      </c>
      <c r="G27" s="76">
        <v>300</v>
      </c>
      <c r="H27" s="77">
        <v>20</v>
      </c>
      <c r="I27" s="33" t="str">
        <f t="shared" si="4"/>
        <v/>
      </c>
      <c r="J27" s="33" t="str">
        <f t="shared" si="1"/>
        <v/>
      </c>
      <c r="K27" s="114"/>
      <c r="L27" s="114" t="s">
        <v>5153</v>
      </c>
    </row>
    <row r="28" spans="1:21" ht="22.5" outlineLevel="1">
      <c r="A28" s="26">
        <f t="shared" si="5"/>
        <v>26</v>
      </c>
      <c r="B28" s="158">
        <v>1</v>
      </c>
      <c r="C28" s="75" t="s">
        <v>5174</v>
      </c>
      <c r="D28" s="75" t="s">
        <v>5175</v>
      </c>
      <c r="E28" s="75"/>
      <c r="F28" s="76" t="s">
        <v>5176</v>
      </c>
      <c r="G28" s="76">
        <v>320</v>
      </c>
      <c r="H28" s="77">
        <v>16</v>
      </c>
      <c r="I28" s="33" t="str">
        <f t="shared" si="4"/>
        <v/>
      </c>
      <c r="J28" s="33" t="str">
        <f t="shared" si="1"/>
        <v/>
      </c>
      <c r="K28" s="114"/>
      <c r="L28" s="114" t="s">
        <v>5153</v>
      </c>
    </row>
    <row r="29" spans="1:21" ht="22.5" outlineLevel="1">
      <c r="A29" s="26">
        <f t="shared" si="5"/>
        <v>27</v>
      </c>
      <c r="B29" s="158">
        <v>1</v>
      </c>
      <c r="C29" s="75" t="s">
        <v>5177</v>
      </c>
      <c r="D29" s="75" t="s">
        <v>5178</v>
      </c>
      <c r="E29" s="75"/>
      <c r="F29" s="76" t="s">
        <v>1212</v>
      </c>
      <c r="G29" s="76">
        <v>336</v>
      </c>
      <c r="H29" s="77">
        <v>30</v>
      </c>
      <c r="I29" s="33" t="str">
        <f t="shared" si="4"/>
        <v/>
      </c>
      <c r="J29" s="33" t="str">
        <f t="shared" si="1"/>
        <v/>
      </c>
      <c r="K29" s="114"/>
      <c r="L29" s="114" t="s">
        <v>5153</v>
      </c>
    </row>
    <row r="30" spans="1:21" ht="23.25" outlineLevel="1" thickBot="1">
      <c r="A30" s="26">
        <f t="shared" si="5"/>
        <v>28</v>
      </c>
      <c r="B30" s="158">
        <v>1</v>
      </c>
      <c r="C30" s="75" t="s">
        <v>5179</v>
      </c>
      <c r="D30" s="75" t="s">
        <v>5180</v>
      </c>
      <c r="E30" s="75"/>
      <c r="F30" s="76" t="s">
        <v>1212</v>
      </c>
      <c r="G30" s="76">
        <v>366</v>
      </c>
      <c r="H30" s="77">
        <v>30</v>
      </c>
      <c r="I30" s="133" t="str">
        <f t="shared" si="4"/>
        <v/>
      </c>
      <c r="J30" s="133" t="str">
        <f t="shared" si="1"/>
        <v/>
      </c>
      <c r="K30" s="114"/>
      <c r="L30" s="114" t="s">
        <v>5153</v>
      </c>
    </row>
    <row r="31" spans="1:21" ht="13.5" thickTop="1"/>
  </sheetData>
  <autoFilter ref="A1:L30" xr:uid="{00000000-0009-0000-0000-00001A000000}">
    <filterColumn colId="11">
      <filters blank="1"/>
    </filterColumn>
  </autoFilter>
  <conditionalFormatting sqref="A2:B2 D2:K2 A3:H19 L13:L20 A22:A30 A31:L144 A20:C20 G20:H20 I3:K20 I23:K30">
    <cfRule type="expression" dxfId="277" priority="16">
      <formula>$K2&lt;&gt;""</formula>
    </cfRule>
  </conditionalFormatting>
  <conditionalFormatting sqref="L2:L12">
    <cfRule type="expression" dxfId="276" priority="15">
      <formula>$K2&lt;&gt;""</formula>
    </cfRule>
  </conditionalFormatting>
  <conditionalFormatting sqref="C2">
    <cfRule type="expression" dxfId="275" priority="14">
      <formula>$K2&lt;&gt;""</formula>
    </cfRule>
  </conditionalFormatting>
  <conditionalFormatting sqref="B22:K22">
    <cfRule type="expression" dxfId="274" priority="13">
      <formula>$K22&lt;&gt;""</formula>
    </cfRule>
  </conditionalFormatting>
  <conditionalFormatting sqref="D20:F20">
    <cfRule type="expression" dxfId="273" priority="59">
      <formula>OR($K20&lt;&gt;"",#REF!&lt;&gt;"")</formula>
    </cfRule>
  </conditionalFormatting>
  <conditionalFormatting sqref="A21:L21">
    <cfRule type="expression" dxfId="272" priority="6">
      <formula>$K21&lt;&gt;""</formula>
    </cfRule>
  </conditionalFormatting>
  <conditionalFormatting sqref="B23:H30">
    <cfRule type="expression" dxfId="271" priority="4">
      <formula>$K23&lt;&gt;""</formula>
    </cfRule>
  </conditionalFormatting>
  <conditionalFormatting sqref="L23">
    <cfRule type="expression" dxfId="270" priority="3">
      <formula>$K23&lt;&gt;""</formula>
    </cfRule>
  </conditionalFormatting>
  <conditionalFormatting sqref="L24:L30">
    <cfRule type="expression" dxfId="269" priority="2">
      <formula>$K24&lt;&gt;""</formula>
    </cfRule>
  </conditionalFormatting>
  <conditionalFormatting sqref="L22">
    <cfRule type="expression" dxfId="268" priority="1">
      <formula>$K22&lt;&gt;""</formula>
    </cfRule>
  </conditionalFormatting>
  <pageMargins left="0.75" right="0.75" top="1" bottom="1" header="0.5" footer="0.5"/>
  <pageSetup paperSize="9" orientation="portrait" verticalDpi="0" r:id="rId1"/>
  <headerFooter alignWithMargins="0"/>
  <ignoredErrors>
    <ignoredError sqref="A23" formula="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7" filterMode="1">
    <tabColor rgb="FF0070C0"/>
    <outlinePr summaryBelow="0"/>
  </sheetPr>
  <dimension ref="A1:V189"/>
  <sheetViews>
    <sheetView workbookViewId="0">
      <pane xSplit="10" ySplit="1" topLeftCell="K2" activePane="bottomRight" state="frozen"/>
      <selection pane="topRight" activeCell="K1" sqref="K1"/>
      <selection pane="bottomLeft" activeCell="A2" sqref="A2"/>
      <selection pane="bottomRight" activeCell="K2" sqref="K2"/>
    </sheetView>
  </sheetViews>
  <sheetFormatPr defaultRowHeight="15.95" customHeight="1" outlineLevelRow="1"/>
  <cols>
    <col min="1" max="1" width="4.3984375" style="88" bestFit="1" customWidth="1"/>
    <col min="2" max="2" width="2.19921875" style="89" customWidth="1"/>
    <col min="3" max="3" width="17.5" style="88" bestFit="1" customWidth="1"/>
    <col min="4" max="4" width="39"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2" width="20.8984375" style="88" customWidth="1"/>
    <col min="13" max="16384" width="8.796875" style="2"/>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12.75" customHeight="1">
      <c r="A2" s="26">
        <v>1</v>
      </c>
      <c r="B2" s="158">
        <v>1</v>
      </c>
      <c r="C2" s="75" t="s">
        <v>3939</v>
      </c>
      <c r="D2" s="75" t="s">
        <v>264</v>
      </c>
      <c r="E2" s="75"/>
      <c r="F2" s="76" t="s">
        <v>307</v>
      </c>
      <c r="G2" s="76">
        <v>1</v>
      </c>
      <c r="H2" s="77">
        <v>12</v>
      </c>
      <c r="I2" s="33" t="str">
        <f t="shared" ref="I2:I65" si="0">MID($I$1,G2,H2)</f>
        <v/>
      </c>
      <c r="J2" s="33" t="str">
        <f>I2</f>
        <v/>
      </c>
      <c r="K2" s="114"/>
      <c r="L2" s="114"/>
    </row>
    <row r="3" spans="1:12" s="36" customFormat="1" ht="12.75" customHeight="1" outlineLevel="1">
      <c r="A3" s="35">
        <f t="shared" ref="A3:A66" si="1">IF(B3=1,TRUNC(A2)+1,A2+0.1)</f>
        <v>1.1000000000000001</v>
      </c>
      <c r="B3" s="159">
        <v>2</v>
      </c>
      <c r="C3" s="76" t="s">
        <v>3940</v>
      </c>
      <c r="D3" s="76" t="s">
        <v>959</v>
      </c>
      <c r="E3" s="76" t="s">
        <v>246</v>
      </c>
      <c r="F3" s="76" t="s">
        <v>156</v>
      </c>
      <c r="G3" s="76">
        <v>1</v>
      </c>
      <c r="H3" s="77">
        <v>2</v>
      </c>
      <c r="I3" s="33" t="str">
        <f t="shared" si="0"/>
        <v/>
      </c>
      <c r="J3" s="33" t="str">
        <f t="shared" ref="J3:J63" si="2">I3</f>
        <v/>
      </c>
      <c r="K3" s="114"/>
      <c r="L3" s="114"/>
    </row>
    <row r="4" spans="1:12" s="36" customFormat="1" ht="12.75" customHeight="1" outlineLevel="1">
      <c r="A4" s="35">
        <f t="shared" si="1"/>
        <v>1.2000000000000002</v>
      </c>
      <c r="B4" s="159">
        <v>2</v>
      </c>
      <c r="C4" s="76" t="s">
        <v>3941</v>
      </c>
      <c r="D4" s="76" t="s">
        <v>961</v>
      </c>
      <c r="E4" s="76"/>
      <c r="F4" s="76" t="s">
        <v>313</v>
      </c>
      <c r="G4" s="76">
        <v>3</v>
      </c>
      <c r="H4" s="77">
        <v>9</v>
      </c>
      <c r="I4" s="33" t="str">
        <f t="shared" si="0"/>
        <v/>
      </c>
      <c r="J4" s="33" t="str">
        <f t="shared" si="2"/>
        <v/>
      </c>
      <c r="K4" s="114"/>
      <c r="L4" s="114"/>
    </row>
    <row r="5" spans="1:12" s="36" customFormat="1" ht="22.5" outlineLevel="1">
      <c r="A5" s="35">
        <f t="shared" si="1"/>
        <v>1.3000000000000003</v>
      </c>
      <c r="B5" s="159">
        <v>2</v>
      </c>
      <c r="C5" s="76" t="s">
        <v>3942</v>
      </c>
      <c r="D5" s="76" t="s">
        <v>963</v>
      </c>
      <c r="E5" s="76" t="s">
        <v>3943</v>
      </c>
      <c r="F5" s="76" t="s">
        <v>965</v>
      </c>
      <c r="G5" s="35">
        <v>12</v>
      </c>
      <c r="H5" s="169">
        <v>1</v>
      </c>
      <c r="I5" s="33" t="str">
        <f t="shared" si="0"/>
        <v/>
      </c>
      <c r="J5" s="243">
        <f>_xlfn.NUMBERVALUE(I5)</f>
        <v>0</v>
      </c>
      <c r="K5" s="114"/>
      <c r="L5" s="114"/>
    </row>
    <row r="6" spans="1:12" s="36" customFormat="1" ht="22.5">
      <c r="A6" s="26">
        <f t="shared" si="1"/>
        <v>2</v>
      </c>
      <c r="B6" s="158">
        <v>1</v>
      </c>
      <c r="C6" s="75" t="s">
        <v>3944</v>
      </c>
      <c r="D6" s="75" t="s">
        <v>2369</v>
      </c>
      <c r="E6" s="75"/>
      <c r="F6" s="76" t="s">
        <v>161</v>
      </c>
      <c r="G6" s="76">
        <v>13</v>
      </c>
      <c r="H6" s="77">
        <v>4</v>
      </c>
      <c r="I6" s="33" t="str">
        <f t="shared" si="0"/>
        <v/>
      </c>
      <c r="J6" s="33" t="str">
        <f t="shared" si="2"/>
        <v/>
      </c>
      <c r="K6" s="124" t="s">
        <v>2370</v>
      </c>
      <c r="L6" s="114" t="s">
        <v>3945</v>
      </c>
    </row>
    <row r="7" spans="1:12" s="36" customFormat="1" ht="12.75" customHeight="1" outlineLevel="1">
      <c r="A7" s="35">
        <f t="shared" si="1"/>
        <v>2.1</v>
      </c>
      <c r="B7" s="159">
        <v>2</v>
      </c>
      <c r="C7" s="76" t="s">
        <v>3946</v>
      </c>
      <c r="D7" s="76" t="s">
        <v>2373</v>
      </c>
      <c r="E7" s="76"/>
      <c r="F7" s="76" t="s">
        <v>156</v>
      </c>
      <c r="G7" s="76">
        <v>13</v>
      </c>
      <c r="H7" s="77">
        <v>2</v>
      </c>
      <c r="I7" s="33" t="str">
        <f t="shared" si="0"/>
        <v/>
      </c>
      <c r="J7" s="33" t="str">
        <f t="shared" si="2"/>
        <v/>
      </c>
      <c r="K7" s="114"/>
      <c r="L7" s="114"/>
    </row>
    <row r="8" spans="1:12" s="36" customFormat="1" ht="12.75" customHeight="1" outlineLevel="1">
      <c r="A8" s="35">
        <f t="shared" si="1"/>
        <v>2.2000000000000002</v>
      </c>
      <c r="B8" s="159">
        <v>2</v>
      </c>
      <c r="C8" s="76" t="s">
        <v>3947</v>
      </c>
      <c r="D8" s="76" t="s">
        <v>2375</v>
      </c>
      <c r="E8" s="76"/>
      <c r="F8" s="76" t="s">
        <v>156</v>
      </c>
      <c r="G8" s="76">
        <v>15</v>
      </c>
      <c r="H8" s="77">
        <v>2</v>
      </c>
      <c r="I8" s="33" t="str">
        <f t="shared" si="0"/>
        <v/>
      </c>
      <c r="J8" s="33" t="str">
        <f t="shared" si="2"/>
        <v/>
      </c>
      <c r="K8" s="114"/>
      <c r="L8" s="114"/>
    </row>
    <row r="9" spans="1:12" s="36" customFormat="1" ht="12.75" customHeight="1">
      <c r="A9" s="26">
        <f t="shared" si="1"/>
        <v>3</v>
      </c>
      <c r="B9" s="158">
        <v>1</v>
      </c>
      <c r="C9" s="75" t="s">
        <v>3948</v>
      </c>
      <c r="D9" s="75" t="s">
        <v>2824</v>
      </c>
      <c r="E9" s="75"/>
      <c r="F9" s="76" t="s">
        <v>2466</v>
      </c>
      <c r="G9" s="76">
        <v>17</v>
      </c>
      <c r="H9" s="77">
        <v>33</v>
      </c>
      <c r="I9" s="33" t="str">
        <f t="shared" si="0"/>
        <v/>
      </c>
      <c r="J9" s="33" t="str">
        <f t="shared" si="2"/>
        <v/>
      </c>
      <c r="K9" s="114"/>
      <c r="L9" s="114"/>
    </row>
    <row r="10" spans="1:12" s="36" customFormat="1" ht="12.75" customHeight="1">
      <c r="A10" s="26">
        <f t="shared" si="1"/>
        <v>4</v>
      </c>
      <c r="B10" s="158">
        <v>1</v>
      </c>
      <c r="C10" s="75" t="s">
        <v>3949</v>
      </c>
      <c r="D10" s="75" t="s">
        <v>2721</v>
      </c>
      <c r="E10" s="75"/>
      <c r="F10" s="76" t="s">
        <v>323</v>
      </c>
      <c r="G10" s="76">
        <v>50</v>
      </c>
      <c r="H10" s="77">
        <v>5</v>
      </c>
      <c r="I10" s="33" t="str">
        <f t="shared" si="0"/>
        <v/>
      </c>
      <c r="J10" s="33" t="str">
        <f t="shared" si="2"/>
        <v/>
      </c>
      <c r="K10" s="114"/>
      <c r="L10" s="114"/>
    </row>
    <row r="11" spans="1:12" s="36" customFormat="1" ht="12.75" customHeight="1" outlineLevel="1">
      <c r="A11" s="35">
        <f t="shared" si="1"/>
        <v>4.0999999999999996</v>
      </c>
      <c r="B11" s="159">
        <v>2</v>
      </c>
      <c r="C11" s="76" t="s">
        <v>3950</v>
      </c>
      <c r="D11" s="76" t="s">
        <v>3951</v>
      </c>
      <c r="E11" s="76"/>
      <c r="F11" s="76" t="s">
        <v>182</v>
      </c>
      <c r="G11" s="76">
        <v>50</v>
      </c>
      <c r="H11" s="77">
        <v>1</v>
      </c>
      <c r="I11" s="33" t="str">
        <f t="shared" si="0"/>
        <v/>
      </c>
      <c r="J11" s="33" t="str">
        <f t="shared" si="2"/>
        <v/>
      </c>
      <c r="K11" s="114"/>
      <c r="L11" s="114"/>
    </row>
    <row r="12" spans="1:12" s="36" customFormat="1" ht="12.75" customHeight="1" outlineLevel="1">
      <c r="A12" s="35">
        <f t="shared" si="1"/>
        <v>4.1999999999999993</v>
      </c>
      <c r="B12" s="159">
        <v>2</v>
      </c>
      <c r="C12" s="76" t="s">
        <v>3952</v>
      </c>
      <c r="D12" s="76" t="s">
        <v>1118</v>
      </c>
      <c r="E12" s="76"/>
      <c r="F12" s="76" t="s">
        <v>182</v>
      </c>
      <c r="G12" s="76">
        <v>51</v>
      </c>
      <c r="H12" s="77">
        <v>1</v>
      </c>
      <c r="I12" s="33" t="str">
        <f t="shared" si="0"/>
        <v/>
      </c>
      <c r="J12" s="33" t="str">
        <f t="shared" si="2"/>
        <v/>
      </c>
      <c r="K12" s="114"/>
      <c r="L12" s="114"/>
    </row>
    <row r="13" spans="1:12" s="36" customFormat="1" ht="12.75" customHeight="1" outlineLevel="1">
      <c r="A13" s="35">
        <f t="shared" si="1"/>
        <v>4.2999999999999989</v>
      </c>
      <c r="B13" s="159">
        <v>2</v>
      </c>
      <c r="C13" s="76" t="s">
        <v>3953</v>
      </c>
      <c r="D13" s="76" t="s">
        <v>1120</v>
      </c>
      <c r="E13" s="76"/>
      <c r="F13" s="76" t="s">
        <v>182</v>
      </c>
      <c r="G13" s="76">
        <v>52</v>
      </c>
      <c r="H13" s="77">
        <v>1</v>
      </c>
      <c r="I13" s="33" t="str">
        <f t="shared" si="0"/>
        <v/>
      </c>
      <c r="J13" s="33" t="str">
        <f t="shared" si="2"/>
        <v/>
      </c>
      <c r="K13" s="114"/>
      <c r="L13" s="114"/>
    </row>
    <row r="14" spans="1:12" s="36" customFormat="1" ht="12.75" customHeight="1" outlineLevel="1">
      <c r="A14" s="35">
        <f t="shared" si="1"/>
        <v>4.3999999999999986</v>
      </c>
      <c r="B14" s="159">
        <v>2</v>
      </c>
      <c r="C14" s="76" t="s">
        <v>3954</v>
      </c>
      <c r="D14" s="76" t="s">
        <v>1122</v>
      </c>
      <c r="E14" s="76"/>
      <c r="F14" s="76" t="s">
        <v>182</v>
      </c>
      <c r="G14" s="76">
        <v>53</v>
      </c>
      <c r="H14" s="77">
        <v>1</v>
      </c>
      <c r="I14" s="33" t="str">
        <f t="shared" si="0"/>
        <v/>
      </c>
      <c r="J14" s="33" t="str">
        <f t="shared" si="2"/>
        <v/>
      </c>
      <c r="K14" s="114"/>
      <c r="L14" s="114"/>
    </row>
    <row r="15" spans="1:12" s="36" customFormat="1" ht="12.75" customHeight="1" outlineLevel="1">
      <c r="A15" s="35">
        <f t="shared" si="1"/>
        <v>4.4999999999999982</v>
      </c>
      <c r="B15" s="159">
        <v>2</v>
      </c>
      <c r="C15" s="76" t="s">
        <v>3955</v>
      </c>
      <c r="D15" s="76" t="s">
        <v>1124</v>
      </c>
      <c r="E15" s="76"/>
      <c r="F15" s="76" t="s">
        <v>182</v>
      </c>
      <c r="G15" s="76">
        <v>54</v>
      </c>
      <c r="H15" s="77">
        <v>1</v>
      </c>
      <c r="I15" s="33" t="str">
        <f t="shared" si="0"/>
        <v/>
      </c>
      <c r="J15" s="33" t="str">
        <f t="shared" si="2"/>
        <v/>
      </c>
      <c r="K15" s="114"/>
      <c r="L15" s="114"/>
    </row>
    <row r="16" spans="1:12" s="36" customFormat="1" ht="12.75">
      <c r="A16" s="26">
        <f t="shared" si="1"/>
        <v>5</v>
      </c>
      <c r="B16" s="158">
        <v>1</v>
      </c>
      <c r="C16" s="75" t="s">
        <v>3956</v>
      </c>
      <c r="D16" s="75" t="s">
        <v>3957</v>
      </c>
      <c r="E16" s="75" t="s">
        <v>3958</v>
      </c>
      <c r="F16" s="76" t="s">
        <v>3959</v>
      </c>
      <c r="G16" s="76">
        <v>55</v>
      </c>
      <c r="H16" s="77">
        <v>5</v>
      </c>
      <c r="I16" s="33" t="str">
        <f t="shared" si="0"/>
        <v/>
      </c>
      <c r="J16" s="274">
        <f>IF(J17="-",_xlfn.NUMBERVALUE(I16)/100*-1,_xlfn.NUMBERVALUE(I16)/100)</f>
        <v>0</v>
      </c>
      <c r="K16" s="114"/>
      <c r="L16" s="114"/>
    </row>
    <row r="17" spans="1:12" s="36" customFormat="1" ht="23.25" customHeight="1">
      <c r="A17" s="26">
        <f t="shared" si="1"/>
        <v>6</v>
      </c>
      <c r="B17" s="158">
        <v>1</v>
      </c>
      <c r="C17" s="75" t="s">
        <v>3960</v>
      </c>
      <c r="D17" s="75" t="s">
        <v>3961</v>
      </c>
      <c r="E17" s="75" t="s">
        <v>208</v>
      </c>
      <c r="F17" s="76" t="s">
        <v>182</v>
      </c>
      <c r="G17" s="76">
        <v>60</v>
      </c>
      <c r="H17" s="77">
        <v>1</v>
      </c>
      <c r="I17" s="33" t="str">
        <f t="shared" si="0"/>
        <v/>
      </c>
      <c r="J17" s="33" t="str">
        <f t="shared" si="2"/>
        <v/>
      </c>
      <c r="K17" s="114"/>
      <c r="L17" s="114"/>
    </row>
    <row r="18" spans="1:12" s="36" customFormat="1" ht="22.5">
      <c r="A18" s="26">
        <f t="shared" si="1"/>
        <v>7</v>
      </c>
      <c r="B18" s="158">
        <v>1</v>
      </c>
      <c r="C18" s="75" t="s">
        <v>3962</v>
      </c>
      <c r="D18" s="75" t="s">
        <v>287</v>
      </c>
      <c r="E18" s="75" t="s">
        <v>3963</v>
      </c>
      <c r="F18" s="76" t="s">
        <v>182</v>
      </c>
      <c r="G18" s="76">
        <v>61</v>
      </c>
      <c r="H18" s="77">
        <v>1</v>
      </c>
      <c r="I18" s="33" t="str">
        <f t="shared" si="0"/>
        <v/>
      </c>
      <c r="J18" s="33" t="str">
        <f t="shared" si="2"/>
        <v/>
      </c>
      <c r="K18" s="114"/>
      <c r="L18" s="114"/>
    </row>
    <row r="19" spans="1:12" s="36" customFormat="1" ht="22.5">
      <c r="A19" s="26">
        <f t="shared" si="1"/>
        <v>8</v>
      </c>
      <c r="B19" s="158">
        <v>1</v>
      </c>
      <c r="C19" s="75" t="s">
        <v>3964</v>
      </c>
      <c r="D19" s="75" t="s">
        <v>280</v>
      </c>
      <c r="E19" s="75" t="s">
        <v>3965</v>
      </c>
      <c r="F19" s="76" t="s">
        <v>282</v>
      </c>
      <c r="G19" s="76">
        <v>62</v>
      </c>
      <c r="H19" s="77">
        <v>3</v>
      </c>
      <c r="I19" s="33" t="str">
        <f t="shared" si="0"/>
        <v/>
      </c>
      <c r="J19" s="33" t="str">
        <f t="shared" si="2"/>
        <v/>
      </c>
      <c r="K19" s="114"/>
      <c r="L19" s="114"/>
    </row>
    <row r="20" spans="1:12" s="36" customFormat="1" ht="45">
      <c r="A20" s="26">
        <f t="shared" si="1"/>
        <v>9</v>
      </c>
      <c r="B20" s="158">
        <v>1</v>
      </c>
      <c r="C20" s="75" t="s">
        <v>3966</v>
      </c>
      <c r="D20" s="75" t="s">
        <v>3967</v>
      </c>
      <c r="E20" s="75" t="s">
        <v>3968</v>
      </c>
      <c r="F20" s="76" t="s">
        <v>182</v>
      </c>
      <c r="G20" s="76">
        <v>65</v>
      </c>
      <c r="H20" s="77">
        <v>1</v>
      </c>
      <c r="I20" s="33" t="str">
        <f t="shared" si="0"/>
        <v/>
      </c>
      <c r="J20" s="33" t="str">
        <f t="shared" si="2"/>
        <v/>
      </c>
      <c r="K20" s="114"/>
      <c r="L20" s="114"/>
    </row>
    <row r="21" spans="1:12" s="36" customFormat="1" ht="67.5">
      <c r="A21" s="26">
        <f t="shared" si="1"/>
        <v>10</v>
      </c>
      <c r="B21" s="158">
        <v>1</v>
      </c>
      <c r="C21" s="75" t="s">
        <v>3969</v>
      </c>
      <c r="D21" s="75" t="s">
        <v>2733</v>
      </c>
      <c r="E21" s="75" t="s">
        <v>3970</v>
      </c>
      <c r="F21" s="76" t="s">
        <v>182</v>
      </c>
      <c r="G21" s="76">
        <v>66</v>
      </c>
      <c r="H21" s="77">
        <v>1</v>
      </c>
      <c r="I21" s="33" t="str">
        <f t="shared" si="0"/>
        <v/>
      </c>
      <c r="J21" s="33" t="str">
        <f t="shared" si="2"/>
        <v/>
      </c>
      <c r="K21" s="114"/>
      <c r="L21" s="114"/>
    </row>
    <row r="22" spans="1:12" s="36" customFormat="1" ht="12.75" customHeight="1">
      <c r="A22" s="26">
        <f t="shared" si="1"/>
        <v>11</v>
      </c>
      <c r="B22" s="158">
        <v>1</v>
      </c>
      <c r="C22" s="75" t="s">
        <v>3971</v>
      </c>
      <c r="D22" s="75" t="s">
        <v>3972</v>
      </c>
      <c r="E22" s="75"/>
      <c r="F22" s="76" t="s">
        <v>364</v>
      </c>
      <c r="G22" s="76">
        <v>67</v>
      </c>
      <c r="H22" s="77">
        <v>15</v>
      </c>
      <c r="I22" s="33" t="str">
        <f t="shared" si="0"/>
        <v/>
      </c>
      <c r="J22" s="274">
        <f>IF(J23="-",_xlfn.NUMBERVALUE(I22)/100000*-1,_xlfn.NUMBERVALUE(I22)/100000)</f>
        <v>0</v>
      </c>
      <c r="K22" s="114"/>
      <c r="L22" s="114"/>
    </row>
    <row r="23" spans="1:12" s="36" customFormat="1" ht="23.25" customHeight="1">
      <c r="A23" s="26">
        <f t="shared" si="1"/>
        <v>12</v>
      </c>
      <c r="B23" s="158">
        <v>1</v>
      </c>
      <c r="C23" s="75" t="s">
        <v>3973</v>
      </c>
      <c r="D23" s="75" t="s">
        <v>3974</v>
      </c>
      <c r="E23" s="75" t="s">
        <v>208</v>
      </c>
      <c r="F23" s="76" t="s">
        <v>182</v>
      </c>
      <c r="G23" s="76">
        <v>82</v>
      </c>
      <c r="H23" s="77">
        <v>1</v>
      </c>
      <c r="I23" s="33" t="str">
        <f t="shared" si="0"/>
        <v/>
      </c>
      <c r="J23" s="33" t="str">
        <f t="shared" si="2"/>
        <v/>
      </c>
      <c r="K23" s="114"/>
      <c r="L23" s="114"/>
    </row>
    <row r="24" spans="1:12" s="36" customFormat="1" ht="22.5">
      <c r="A24" s="26">
        <f t="shared" si="1"/>
        <v>13</v>
      </c>
      <c r="B24" s="158">
        <v>1</v>
      </c>
      <c r="C24" s="75" t="s">
        <v>3975</v>
      </c>
      <c r="D24" s="75" t="s">
        <v>272</v>
      </c>
      <c r="E24" s="75" t="s">
        <v>3976</v>
      </c>
      <c r="F24" s="76" t="s">
        <v>364</v>
      </c>
      <c r="G24" s="76">
        <v>83</v>
      </c>
      <c r="H24" s="77">
        <v>15</v>
      </c>
      <c r="I24" s="33" t="str">
        <f t="shared" si="0"/>
        <v/>
      </c>
      <c r="J24" s="274">
        <f>IF(J25="-",_xlfn.NUMBERVALUE(I24)/100000*-1,_xlfn.NUMBERVALUE(I24)/100000)</f>
        <v>0</v>
      </c>
      <c r="K24" s="114"/>
      <c r="L24" s="114"/>
    </row>
    <row r="25" spans="1:12" s="36" customFormat="1" ht="23.25" customHeight="1">
      <c r="A25" s="26">
        <f t="shared" si="1"/>
        <v>14</v>
      </c>
      <c r="B25" s="158">
        <v>1</v>
      </c>
      <c r="C25" s="75" t="s">
        <v>3977</v>
      </c>
      <c r="D25" s="75" t="s">
        <v>276</v>
      </c>
      <c r="E25" s="75" t="s">
        <v>208</v>
      </c>
      <c r="F25" s="76" t="s">
        <v>182</v>
      </c>
      <c r="G25" s="76">
        <v>98</v>
      </c>
      <c r="H25" s="77">
        <v>1</v>
      </c>
      <c r="I25" s="33" t="str">
        <f t="shared" si="0"/>
        <v/>
      </c>
      <c r="J25" s="33" t="str">
        <f t="shared" si="2"/>
        <v/>
      </c>
      <c r="K25" s="114"/>
      <c r="L25" s="114"/>
    </row>
    <row r="26" spans="1:12" s="36" customFormat="1" ht="12.75" customHeight="1">
      <c r="A26" s="26">
        <f t="shared" si="1"/>
        <v>15</v>
      </c>
      <c r="B26" s="158">
        <v>1</v>
      </c>
      <c r="C26" s="75" t="s">
        <v>3978</v>
      </c>
      <c r="D26" s="75" t="s">
        <v>293</v>
      </c>
      <c r="E26" s="75"/>
      <c r="F26" s="76" t="s">
        <v>254</v>
      </c>
      <c r="G26" s="76">
        <v>99</v>
      </c>
      <c r="H26" s="77">
        <v>6</v>
      </c>
      <c r="I26" s="33" t="str">
        <f t="shared" si="0"/>
        <v/>
      </c>
      <c r="J26" s="33" t="str">
        <f t="shared" si="2"/>
        <v/>
      </c>
      <c r="K26" s="114"/>
      <c r="L26" s="114"/>
    </row>
    <row r="27" spans="1:12" s="36" customFormat="1" ht="12.75" customHeight="1" outlineLevel="1">
      <c r="A27" s="35">
        <f t="shared" si="1"/>
        <v>15.1</v>
      </c>
      <c r="B27" s="159">
        <v>2</v>
      </c>
      <c r="C27" s="76" t="s">
        <v>3979</v>
      </c>
      <c r="D27" s="76" t="s">
        <v>295</v>
      </c>
      <c r="E27" s="76"/>
      <c r="F27" s="76" t="s">
        <v>156</v>
      </c>
      <c r="G27" s="76">
        <v>99</v>
      </c>
      <c r="H27" s="77">
        <v>2</v>
      </c>
      <c r="I27" s="33" t="str">
        <f t="shared" si="0"/>
        <v/>
      </c>
      <c r="J27" s="33" t="str">
        <f t="shared" si="2"/>
        <v/>
      </c>
      <c r="K27" s="114"/>
      <c r="L27" s="114"/>
    </row>
    <row r="28" spans="1:12" s="36" customFormat="1" ht="12.75" customHeight="1" outlineLevel="1">
      <c r="A28" s="35">
        <f t="shared" si="1"/>
        <v>15.2</v>
      </c>
      <c r="B28" s="159">
        <v>2</v>
      </c>
      <c r="C28" s="76" t="s">
        <v>3980</v>
      </c>
      <c r="D28" s="76" t="s">
        <v>297</v>
      </c>
      <c r="E28" s="76"/>
      <c r="F28" s="76" t="s">
        <v>156</v>
      </c>
      <c r="G28" s="76">
        <v>101</v>
      </c>
      <c r="H28" s="77">
        <v>2</v>
      </c>
      <c r="I28" s="33" t="str">
        <f t="shared" si="0"/>
        <v/>
      </c>
      <c r="J28" s="33" t="str">
        <f t="shared" si="2"/>
        <v/>
      </c>
      <c r="K28" s="114"/>
      <c r="L28" s="114"/>
    </row>
    <row r="29" spans="1:12" s="36" customFormat="1" ht="67.5" outlineLevel="1">
      <c r="A29" s="35">
        <f t="shared" si="1"/>
        <v>15.299999999999999</v>
      </c>
      <c r="B29" s="159">
        <v>2</v>
      </c>
      <c r="C29" s="76" t="s">
        <v>3981</v>
      </c>
      <c r="D29" s="76" t="s">
        <v>2741</v>
      </c>
      <c r="E29" s="76" t="s">
        <v>3982</v>
      </c>
      <c r="F29" s="76" t="s">
        <v>156</v>
      </c>
      <c r="G29" s="76">
        <v>103</v>
      </c>
      <c r="H29" s="77">
        <v>2</v>
      </c>
      <c r="I29" s="33" t="str">
        <f t="shared" si="0"/>
        <v/>
      </c>
      <c r="J29" s="33" t="str">
        <f t="shared" si="2"/>
        <v/>
      </c>
      <c r="K29" s="114"/>
      <c r="L29" s="114"/>
    </row>
    <row r="30" spans="1:12" s="36" customFormat="1" ht="12.75" customHeight="1">
      <c r="A30" s="26">
        <f t="shared" si="1"/>
        <v>16</v>
      </c>
      <c r="B30" s="158">
        <v>1</v>
      </c>
      <c r="C30" s="75" t="s">
        <v>3983</v>
      </c>
      <c r="D30" s="75" t="s">
        <v>610</v>
      </c>
      <c r="E30" s="75"/>
      <c r="F30" s="76" t="s">
        <v>215</v>
      </c>
      <c r="G30" s="76">
        <v>105</v>
      </c>
      <c r="H30" s="77">
        <v>9</v>
      </c>
      <c r="I30" s="33" t="str">
        <f t="shared" si="0"/>
        <v/>
      </c>
      <c r="J30" s="274">
        <f>IF(J31="-",_xlfn.NUMBERVALUE(I30)/100000*-1,_xlfn.NUMBERVALUE(I30)/100000)</f>
        <v>0</v>
      </c>
      <c r="K30" s="114"/>
      <c r="L30" s="114"/>
    </row>
    <row r="31" spans="1:12" s="36" customFormat="1" ht="23.25" customHeight="1">
      <c r="A31" s="26">
        <f t="shared" si="1"/>
        <v>17</v>
      </c>
      <c r="B31" s="158">
        <v>1</v>
      </c>
      <c r="C31" s="75" t="s">
        <v>3984</v>
      </c>
      <c r="D31" s="75" t="s">
        <v>612</v>
      </c>
      <c r="E31" s="75" t="s">
        <v>208</v>
      </c>
      <c r="F31" s="76" t="s">
        <v>182</v>
      </c>
      <c r="G31" s="76">
        <v>114</v>
      </c>
      <c r="H31" s="77">
        <v>1</v>
      </c>
      <c r="I31" s="33" t="str">
        <f t="shared" si="0"/>
        <v/>
      </c>
      <c r="J31" s="33" t="str">
        <f t="shared" si="2"/>
        <v/>
      </c>
      <c r="K31" s="114"/>
      <c r="L31" s="114"/>
    </row>
    <row r="32" spans="1:12" s="36" customFormat="1" ht="67.5">
      <c r="A32" s="26">
        <f t="shared" si="1"/>
        <v>18</v>
      </c>
      <c r="B32" s="158">
        <v>1</v>
      </c>
      <c r="C32" s="75" t="s">
        <v>3985</v>
      </c>
      <c r="D32" s="75" t="s">
        <v>2665</v>
      </c>
      <c r="E32" s="75" t="s">
        <v>3986</v>
      </c>
      <c r="F32" s="76" t="s">
        <v>282</v>
      </c>
      <c r="G32" s="76">
        <v>115</v>
      </c>
      <c r="H32" s="77">
        <v>3</v>
      </c>
      <c r="I32" s="33" t="str">
        <f t="shared" si="0"/>
        <v/>
      </c>
      <c r="J32" s="33" t="str">
        <f t="shared" si="2"/>
        <v/>
      </c>
      <c r="K32" s="114"/>
      <c r="L32" s="114"/>
    </row>
    <row r="33" spans="1:12" s="36" customFormat="1" ht="12.75" customHeight="1">
      <c r="A33" s="26">
        <f t="shared" si="1"/>
        <v>19</v>
      </c>
      <c r="B33" s="158">
        <v>1</v>
      </c>
      <c r="C33" s="75" t="s">
        <v>3987</v>
      </c>
      <c r="D33" s="75" t="s">
        <v>1858</v>
      </c>
      <c r="E33" s="75"/>
      <c r="F33" s="76" t="s">
        <v>364</v>
      </c>
      <c r="G33" s="76">
        <v>118</v>
      </c>
      <c r="H33" s="77">
        <v>15</v>
      </c>
      <c r="I33" s="33" t="str">
        <f t="shared" si="0"/>
        <v/>
      </c>
      <c r="J33" s="274">
        <f>IF(J34="-",_xlfn.NUMBERVALUE(I33)/100000*-1,_xlfn.NUMBERVALUE(I33)/100000)</f>
        <v>0</v>
      </c>
      <c r="K33" s="114"/>
      <c r="L33" s="114"/>
    </row>
    <row r="34" spans="1:12" s="36" customFormat="1" ht="23.25" customHeight="1">
      <c r="A34" s="26">
        <f t="shared" si="1"/>
        <v>20</v>
      </c>
      <c r="B34" s="158">
        <v>1</v>
      </c>
      <c r="C34" s="75" t="s">
        <v>3988</v>
      </c>
      <c r="D34" s="75" t="s">
        <v>2670</v>
      </c>
      <c r="E34" s="75" t="s">
        <v>208</v>
      </c>
      <c r="F34" s="76" t="s">
        <v>182</v>
      </c>
      <c r="G34" s="76">
        <v>133</v>
      </c>
      <c r="H34" s="77">
        <v>1</v>
      </c>
      <c r="I34" s="33" t="str">
        <f t="shared" si="0"/>
        <v/>
      </c>
      <c r="J34" s="33" t="str">
        <f t="shared" si="2"/>
        <v/>
      </c>
      <c r="K34" s="114"/>
      <c r="L34" s="114"/>
    </row>
    <row r="35" spans="1:12" s="36" customFormat="1" ht="12.75" customHeight="1">
      <c r="A35" s="26">
        <f t="shared" si="1"/>
        <v>21</v>
      </c>
      <c r="B35" s="158">
        <v>1</v>
      </c>
      <c r="C35" s="75" t="s">
        <v>3989</v>
      </c>
      <c r="D35" s="75" t="s">
        <v>3990</v>
      </c>
      <c r="E35" s="75"/>
      <c r="F35" s="76" t="s">
        <v>182</v>
      </c>
      <c r="G35" s="76">
        <v>134</v>
      </c>
      <c r="H35" s="77">
        <v>1</v>
      </c>
      <c r="I35" s="33" t="str">
        <f t="shared" si="0"/>
        <v/>
      </c>
      <c r="J35" s="33" t="str">
        <f t="shared" si="2"/>
        <v/>
      </c>
      <c r="K35" s="114"/>
      <c r="L35" s="114"/>
    </row>
    <row r="36" spans="1:12" s="36" customFormat="1" ht="12.75" customHeight="1">
      <c r="A36" s="26">
        <f t="shared" si="1"/>
        <v>22</v>
      </c>
      <c r="B36" s="158">
        <v>1</v>
      </c>
      <c r="C36" s="75" t="s">
        <v>3991</v>
      </c>
      <c r="D36" s="75" t="s">
        <v>3992</v>
      </c>
      <c r="E36" s="75"/>
      <c r="F36" s="76" t="s">
        <v>282</v>
      </c>
      <c r="G36" s="76">
        <v>135</v>
      </c>
      <c r="H36" s="77">
        <v>3</v>
      </c>
      <c r="I36" s="33" t="str">
        <f t="shared" si="0"/>
        <v/>
      </c>
      <c r="J36" s="33" t="str">
        <f t="shared" si="2"/>
        <v/>
      </c>
      <c r="K36" s="114"/>
      <c r="L36" s="114"/>
    </row>
    <row r="37" spans="1:12" s="36" customFormat="1" ht="12.75" customHeight="1">
      <c r="A37" s="26">
        <f t="shared" si="1"/>
        <v>23</v>
      </c>
      <c r="B37" s="158">
        <v>1</v>
      </c>
      <c r="C37" s="75" t="s">
        <v>3993</v>
      </c>
      <c r="D37" s="75" t="s">
        <v>3336</v>
      </c>
      <c r="E37" s="75"/>
      <c r="F37" s="76" t="s">
        <v>254</v>
      </c>
      <c r="G37" s="76">
        <v>138</v>
      </c>
      <c r="H37" s="77">
        <v>6</v>
      </c>
      <c r="I37" s="33" t="str">
        <f t="shared" si="0"/>
        <v/>
      </c>
      <c r="J37" s="33" t="str">
        <f t="shared" si="2"/>
        <v/>
      </c>
      <c r="K37" s="114"/>
      <c r="L37" s="114"/>
    </row>
    <row r="38" spans="1:12" s="36" customFormat="1" ht="12.75" customHeight="1">
      <c r="A38" s="26">
        <f t="shared" si="1"/>
        <v>24</v>
      </c>
      <c r="B38" s="158">
        <v>1</v>
      </c>
      <c r="C38" s="75" t="s">
        <v>3994</v>
      </c>
      <c r="D38" s="75" t="s">
        <v>745</v>
      </c>
      <c r="E38" s="75"/>
      <c r="F38" s="76" t="s">
        <v>342</v>
      </c>
      <c r="G38" s="76">
        <v>145</v>
      </c>
      <c r="H38" s="77">
        <v>8</v>
      </c>
      <c r="I38" s="33" t="str">
        <f t="shared" si="0"/>
        <v/>
      </c>
      <c r="J38" s="245" t="str">
        <f>IF(AND(I38&lt;&gt;"",I38&lt;&gt;"00000000"),DATE(LEFT(I38,4),MID(I38,5,2),RIGHT(I38,2)),"")</f>
        <v/>
      </c>
      <c r="K38" s="114"/>
      <c r="L38" s="114"/>
    </row>
    <row r="39" spans="1:12" s="36" customFormat="1" ht="22.5">
      <c r="A39" s="26">
        <f t="shared" si="1"/>
        <v>25</v>
      </c>
      <c r="B39" s="158">
        <v>1</v>
      </c>
      <c r="C39" s="75" t="s">
        <v>3995</v>
      </c>
      <c r="D39" s="75" t="s">
        <v>2673</v>
      </c>
      <c r="E39" s="151" t="s">
        <v>3996</v>
      </c>
      <c r="F39" s="152" t="s">
        <v>282</v>
      </c>
      <c r="G39" s="76">
        <v>153</v>
      </c>
      <c r="H39" s="77">
        <v>3</v>
      </c>
      <c r="I39" s="33" t="str">
        <f t="shared" si="0"/>
        <v/>
      </c>
      <c r="J39" s="33" t="str">
        <f t="shared" si="2"/>
        <v/>
      </c>
      <c r="K39" s="114"/>
      <c r="L39" s="114"/>
    </row>
    <row r="40" spans="1:12" s="36" customFormat="1" ht="22.5">
      <c r="A40" s="26">
        <f t="shared" si="1"/>
        <v>26</v>
      </c>
      <c r="B40" s="158">
        <v>1</v>
      </c>
      <c r="C40" s="75" t="s">
        <v>3997</v>
      </c>
      <c r="D40" s="75" t="s">
        <v>2693</v>
      </c>
      <c r="E40" s="75" t="s">
        <v>3998</v>
      </c>
      <c r="F40" s="76" t="s">
        <v>182</v>
      </c>
      <c r="G40" s="76">
        <v>156</v>
      </c>
      <c r="H40" s="77">
        <v>1</v>
      </c>
      <c r="I40" s="33" t="str">
        <f t="shared" si="0"/>
        <v/>
      </c>
      <c r="J40" s="33" t="str">
        <f t="shared" si="2"/>
        <v/>
      </c>
      <c r="K40" s="114"/>
      <c r="L40" s="114"/>
    </row>
    <row r="41" spans="1:12" s="36" customFormat="1" ht="12.75">
      <c r="A41" s="26">
        <f t="shared" si="1"/>
        <v>27</v>
      </c>
      <c r="B41" s="158">
        <v>1</v>
      </c>
      <c r="C41" s="75" t="s">
        <v>3999</v>
      </c>
      <c r="D41" s="75" t="s">
        <v>1941</v>
      </c>
      <c r="E41" s="75" t="s">
        <v>4000</v>
      </c>
      <c r="F41" s="76" t="s">
        <v>156</v>
      </c>
      <c r="G41" s="76">
        <v>157</v>
      </c>
      <c r="H41" s="77">
        <v>2</v>
      </c>
      <c r="I41" s="33" t="str">
        <f t="shared" si="0"/>
        <v/>
      </c>
      <c r="J41" s="33" t="str">
        <f t="shared" si="2"/>
        <v/>
      </c>
      <c r="K41" s="114"/>
      <c r="L41" s="114"/>
    </row>
    <row r="42" spans="1:12" s="36" customFormat="1" ht="33.75">
      <c r="A42" s="26">
        <f t="shared" si="1"/>
        <v>28</v>
      </c>
      <c r="B42" s="158">
        <v>1</v>
      </c>
      <c r="C42" s="75" t="s">
        <v>4001</v>
      </c>
      <c r="D42" s="75" t="s">
        <v>2728</v>
      </c>
      <c r="E42" s="75" t="s">
        <v>4002</v>
      </c>
      <c r="F42" s="76" t="s">
        <v>156</v>
      </c>
      <c r="G42" s="76">
        <v>159</v>
      </c>
      <c r="H42" s="77">
        <v>2</v>
      </c>
      <c r="I42" s="33" t="str">
        <f t="shared" si="0"/>
        <v/>
      </c>
      <c r="J42" s="33" t="str">
        <f t="shared" si="2"/>
        <v/>
      </c>
      <c r="K42" s="124" t="s">
        <v>5181</v>
      </c>
      <c r="L42" s="114"/>
    </row>
    <row r="43" spans="1:12" s="36" customFormat="1" ht="12.75" customHeight="1">
      <c r="A43" s="26">
        <f t="shared" si="1"/>
        <v>29</v>
      </c>
      <c r="B43" s="158">
        <v>1</v>
      </c>
      <c r="C43" s="75" t="s">
        <v>4003</v>
      </c>
      <c r="D43" s="75" t="s">
        <v>1290</v>
      </c>
      <c r="E43" s="75"/>
      <c r="F43" s="76" t="s">
        <v>282</v>
      </c>
      <c r="G43" s="76">
        <v>161</v>
      </c>
      <c r="H43" s="77">
        <v>3</v>
      </c>
      <c r="I43" s="33" t="str">
        <f t="shared" si="0"/>
        <v/>
      </c>
      <c r="J43" s="33" t="str">
        <f t="shared" si="2"/>
        <v/>
      </c>
      <c r="K43" s="114"/>
      <c r="L43" s="114"/>
    </row>
    <row r="44" spans="1:12" s="36" customFormat="1" ht="12.75" customHeight="1">
      <c r="A44" s="26">
        <f t="shared" si="1"/>
        <v>30</v>
      </c>
      <c r="B44" s="158">
        <v>1</v>
      </c>
      <c r="C44" s="75" t="s">
        <v>4004</v>
      </c>
      <c r="D44" s="75" t="s">
        <v>1503</v>
      </c>
      <c r="E44" s="75"/>
      <c r="F44" s="76" t="s">
        <v>342</v>
      </c>
      <c r="G44" s="76">
        <v>164</v>
      </c>
      <c r="H44" s="77">
        <v>8</v>
      </c>
      <c r="I44" s="33" t="str">
        <f t="shared" si="0"/>
        <v/>
      </c>
      <c r="J44" s="245" t="str">
        <f t="shared" ref="J44:J49" si="3">IF(AND(I44&lt;&gt;"",I44&lt;&gt;"00000000"),DATE(LEFT(I44,4),MID(I44,5,2),RIGHT(I44,2)),"")</f>
        <v/>
      </c>
      <c r="K44" s="114"/>
      <c r="L44" s="114"/>
    </row>
    <row r="45" spans="1:12" s="36" customFormat="1" ht="12.75" customHeight="1">
      <c r="A45" s="26">
        <f t="shared" si="1"/>
        <v>31</v>
      </c>
      <c r="B45" s="158">
        <v>1</v>
      </c>
      <c r="C45" s="75" t="s">
        <v>4005</v>
      </c>
      <c r="D45" s="75" t="s">
        <v>2749</v>
      </c>
      <c r="E45" s="75"/>
      <c r="F45" s="76" t="s">
        <v>342</v>
      </c>
      <c r="G45" s="76">
        <v>172</v>
      </c>
      <c r="H45" s="77">
        <v>8</v>
      </c>
      <c r="I45" s="33" t="str">
        <f t="shared" si="0"/>
        <v/>
      </c>
      <c r="J45" s="245" t="str">
        <f t="shared" si="3"/>
        <v/>
      </c>
      <c r="K45" s="114"/>
      <c r="L45" s="114"/>
    </row>
    <row r="46" spans="1:12" s="36" customFormat="1" ht="12.75" customHeight="1">
      <c r="A46" s="26">
        <f t="shared" si="1"/>
        <v>32</v>
      </c>
      <c r="B46" s="158">
        <v>1</v>
      </c>
      <c r="C46" s="75" t="s">
        <v>4006</v>
      </c>
      <c r="D46" s="75" t="s">
        <v>2774</v>
      </c>
      <c r="E46" s="75"/>
      <c r="F46" s="76" t="s">
        <v>342</v>
      </c>
      <c r="G46" s="76">
        <v>180</v>
      </c>
      <c r="H46" s="77">
        <v>8</v>
      </c>
      <c r="I46" s="33" t="str">
        <f t="shared" si="0"/>
        <v/>
      </c>
      <c r="J46" s="245" t="str">
        <f t="shared" si="3"/>
        <v/>
      </c>
      <c r="K46" s="114"/>
      <c r="L46" s="114"/>
    </row>
    <row r="47" spans="1:12" s="36" customFormat="1" ht="12.75" customHeight="1">
      <c r="A47" s="26">
        <f t="shared" si="1"/>
        <v>33</v>
      </c>
      <c r="B47" s="158">
        <v>1</v>
      </c>
      <c r="C47" s="75" t="s">
        <v>4007</v>
      </c>
      <c r="D47" s="75" t="s">
        <v>2760</v>
      </c>
      <c r="E47" s="75"/>
      <c r="F47" s="76" t="s">
        <v>342</v>
      </c>
      <c r="G47" s="76">
        <v>188</v>
      </c>
      <c r="H47" s="77">
        <v>8</v>
      </c>
      <c r="I47" s="33" t="str">
        <f t="shared" si="0"/>
        <v/>
      </c>
      <c r="J47" s="245" t="str">
        <f t="shared" si="3"/>
        <v/>
      </c>
      <c r="K47" s="114"/>
      <c r="L47" s="114"/>
    </row>
    <row r="48" spans="1:12" s="36" customFormat="1" ht="12.75" customHeight="1">
      <c r="A48" s="26">
        <f t="shared" si="1"/>
        <v>34</v>
      </c>
      <c r="B48" s="158">
        <v>1</v>
      </c>
      <c r="C48" s="75" t="s">
        <v>4008</v>
      </c>
      <c r="D48" s="75" t="s">
        <v>4009</v>
      </c>
      <c r="E48" s="75"/>
      <c r="F48" s="76" t="s">
        <v>342</v>
      </c>
      <c r="G48" s="76">
        <v>196</v>
      </c>
      <c r="H48" s="77">
        <v>8</v>
      </c>
      <c r="I48" s="33" t="str">
        <f t="shared" si="0"/>
        <v/>
      </c>
      <c r="J48" s="245" t="str">
        <f t="shared" si="3"/>
        <v/>
      </c>
      <c r="K48" s="114"/>
      <c r="L48" s="114"/>
    </row>
    <row r="49" spans="1:12" s="36" customFormat="1" ht="12.75" customHeight="1">
      <c r="A49" s="26">
        <f t="shared" si="1"/>
        <v>35</v>
      </c>
      <c r="B49" s="158">
        <v>1</v>
      </c>
      <c r="C49" s="75" t="s">
        <v>4010</v>
      </c>
      <c r="D49" s="75" t="s">
        <v>2788</v>
      </c>
      <c r="E49" s="75"/>
      <c r="F49" s="76" t="s">
        <v>342</v>
      </c>
      <c r="G49" s="76">
        <v>204</v>
      </c>
      <c r="H49" s="77">
        <v>8</v>
      </c>
      <c r="I49" s="33" t="str">
        <f t="shared" si="0"/>
        <v/>
      </c>
      <c r="J49" s="245" t="str">
        <f t="shared" si="3"/>
        <v/>
      </c>
      <c r="K49" s="114"/>
      <c r="L49" s="114"/>
    </row>
    <row r="50" spans="1:12" s="36" customFormat="1" ht="12.75" customHeight="1">
      <c r="A50" s="26">
        <f t="shared" si="1"/>
        <v>36</v>
      </c>
      <c r="B50" s="158">
        <v>1</v>
      </c>
      <c r="C50" s="75" t="s">
        <v>4011</v>
      </c>
      <c r="D50" s="75" t="s">
        <v>4012</v>
      </c>
      <c r="E50" s="75"/>
      <c r="F50" s="76" t="s">
        <v>231</v>
      </c>
      <c r="G50" s="76">
        <v>212</v>
      </c>
      <c r="H50" s="77">
        <v>9</v>
      </c>
      <c r="I50" s="33" t="str">
        <f t="shared" si="0"/>
        <v/>
      </c>
      <c r="J50" s="243">
        <f>_xlfn.NUMBERVALUE(I50)</f>
        <v>0</v>
      </c>
      <c r="K50" s="114"/>
      <c r="L50" s="114"/>
    </row>
    <row r="51" spans="1:12" s="36" customFormat="1" ht="23.25" customHeight="1">
      <c r="A51" s="26">
        <f t="shared" si="1"/>
        <v>37</v>
      </c>
      <c r="B51" s="158">
        <v>1</v>
      </c>
      <c r="C51" s="75" t="s">
        <v>4013</v>
      </c>
      <c r="D51" s="75" t="s">
        <v>4014</v>
      </c>
      <c r="E51" s="75" t="s">
        <v>208</v>
      </c>
      <c r="F51" s="76" t="s">
        <v>182</v>
      </c>
      <c r="G51" s="76">
        <v>221</v>
      </c>
      <c r="H51" s="77">
        <v>1</v>
      </c>
      <c r="I51" s="33" t="str">
        <f t="shared" si="0"/>
        <v/>
      </c>
      <c r="J51" s="33" t="str">
        <f t="shared" si="2"/>
        <v/>
      </c>
      <c r="K51" s="114"/>
      <c r="L51" s="114"/>
    </row>
    <row r="52" spans="1:12" s="36" customFormat="1" ht="12.75" customHeight="1">
      <c r="A52" s="26">
        <f t="shared" si="1"/>
        <v>38</v>
      </c>
      <c r="B52" s="158">
        <v>1</v>
      </c>
      <c r="C52" s="75" t="s">
        <v>4015</v>
      </c>
      <c r="D52" s="75" t="s">
        <v>4016</v>
      </c>
      <c r="E52" s="75"/>
      <c r="F52" s="76" t="s">
        <v>231</v>
      </c>
      <c r="G52" s="76">
        <v>222</v>
      </c>
      <c r="H52" s="77">
        <v>9</v>
      </c>
      <c r="I52" s="33" t="str">
        <f t="shared" si="0"/>
        <v/>
      </c>
      <c r="J52" s="33">
        <f>_xlfn.NUMBERVALUE(I52)</f>
        <v>0</v>
      </c>
      <c r="K52" s="114"/>
      <c r="L52" s="114"/>
    </row>
    <row r="53" spans="1:12" s="36" customFormat="1" ht="23.25" customHeight="1">
      <c r="A53" s="26">
        <f t="shared" si="1"/>
        <v>39</v>
      </c>
      <c r="B53" s="158">
        <v>1</v>
      </c>
      <c r="C53" s="75" t="s">
        <v>4017</v>
      </c>
      <c r="D53" s="75" t="s">
        <v>4018</v>
      </c>
      <c r="E53" s="75" t="s">
        <v>208</v>
      </c>
      <c r="F53" s="76" t="s">
        <v>182</v>
      </c>
      <c r="G53" s="76">
        <v>231</v>
      </c>
      <c r="H53" s="77">
        <v>1</v>
      </c>
      <c r="I53" s="33" t="str">
        <f t="shared" si="0"/>
        <v/>
      </c>
      <c r="J53" s="33" t="str">
        <f t="shared" si="2"/>
        <v/>
      </c>
      <c r="K53" s="114"/>
      <c r="L53" s="114"/>
    </row>
    <row r="54" spans="1:12" s="36" customFormat="1" ht="12.75" customHeight="1">
      <c r="A54" s="26">
        <f t="shared" si="1"/>
        <v>40</v>
      </c>
      <c r="B54" s="158">
        <v>1</v>
      </c>
      <c r="C54" s="75" t="s">
        <v>4019</v>
      </c>
      <c r="D54" s="75" t="s">
        <v>2780</v>
      </c>
      <c r="E54" s="75"/>
      <c r="F54" s="76" t="s">
        <v>215</v>
      </c>
      <c r="G54" s="76">
        <v>232</v>
      </c>
      <c r="H54" s="77">
        <v>9</v>
      </c>
      <c r="I54" s="33" t="str">
        <f t="shared" si="0"/>
        <v/>
      </c>
      <c r="J54" s="274">
        <f>IF(J55="-",_xlfn.NUMBERVALUE(I54)/100000*-1,_xlfn.NUMBERVALUE(I54)/100000)</f>
        <v>0</v>
      </c>
      <c r="K54" s="114"/>
      <c r="L54" s="114"/>
    </row>
    <row r="55" spans="1:12" s="36" customFormat="1" ht="23.25" customHeight="1">
      <c r="A55" s="26">
        <f t="shared" si="1"/>
        <v>41</v>
      </c>
      <c r="B55" s="158">
        <v>1</v>
      </c>
      <c r="C55" s="75" t="s">
        <v>4020</v>
      </c>
      <c r="D55" s="75" t="s">
        <v>2782</v>
      </c>
      <c r="E55" s="75" t="s">
        <v>208</v>
      </c>
      <c r="F55" s="76" t="s">
        <v>182</v>
      </c>
      <c r="G55" s="76">
        <v>241</v>
      </c>
      <c r="H55" s="77">
        <v>1</v>
      </c>
      <c r="I55" s="33" t="str">
        <f t="shared" si="0"/>
        <v/>
      </c>
      <c r="J55" s="33" t="str">
        <f t="shared" si="2"/>
        <v/>
      </c>
      <c r="K55" s="114"/>
      <c r="L55" s="114"/>
    </row>
    <row r="56" spans="1:12" s="36" customFormat="1" ht="12.75" customHeight="1">
      <c r="A56" s="26">
        <f t="shared" si="1"/>
        <v>42</v>
      </c>
      <c r="B56" s="158">
        <v>1</v>
      </c>
      <c r="C56" s="75" t="s">
        <v>4021</v>
      </c>
      <c r="D56" s="75" t="s">
        <v>2766</v>
      </c>
      <c r="E56" s="75"/>
      <c r="F56" s="76" t="s">
        <v>215</v>
      </c>
      <c r="G56" s="76">
        <v>242</v>
      </c>
      <c r="H56" s="77">
        <v>9</v>
      </c>
      <c r="I56" s="33" t="str">
        <f t="shared" si="0"/>
        <v/>
      </c>
      <c r="J56" s="274">
        <f>IF(J57="-",_xlfn.NUMBERVALUE(I56)/100000*-1,_xlfn.NUMBERVALUE(I56)/100000)</f>
        <v>0</v>
      </c>
      <c r="K56" s="114"/>
      <c r="L56" s="114"/>
    </row>
    <row r="57" spans="1:12" s="36" customFormat="1" ht="23.25" customHeight="1">
      <c r="A57" s="26">
        <f t="shared" si="1"/>
        <v>43</v>
      </c>
      <c r="B57" s="158">
        <v>1</v>
      </c>
      <c r="C57" s="75" t="s">
        <v>4022</v>
      </c>
      <c r="D57" s="75" t="s">
        <v>2768</v>
      </c>
      <c r="E57" s="75" t="s">
        <v>208</v>
      </c>
      <c r="F57" s="76" t="s">
        <v>182</v>
      </c>
      <c r="G57" s="76">
        <v>251</v>
      </c>
      <c r="H57" s="77">
        <v>1</v>
      </c>
      <c r="I57" s="33" t="str">
        <f t="shared" si="0"/>
        <v/>
      </c>
      <c r="J57" s="33" t="str">
        <f t="shared" si="2"/>
        <v/>
      </c>
      <c r="K57" s="114"/>
      <c r="L57" s="114"/>
    </row>
    <row r="58" spans="1:12" s="36" customFormat="1" ht="12.75" customHeight="1">
      <c r="A58" s="26">
        <f t="shared" si="1"/>
        <v>44</v>
      </c>
      <c r="B58" s="158">
        <v>1</v>
      </c>
      <c r="C58" s="75" t="s">
        <v>4023</v>
      </c>
      <c r="D58" s="75" t="s">
        <v>4024</v>
      </c>
      <c r="E58" s="75"/>
      <c r="F58" s="76" t="s">
        <v>215</v>
      </c>
      <c r="G58" s="76">
        <v>252</v>
      </c>
      <c r="H58" s="77">
        <v>9</v>
      </c>
      <c r="I58" s="33" t="str">
        <f t="shared" si="0"/>
        <v/>
      </c>
      <c r="J58" s="274">
        <f>IF(J59="-",_xlfn.NUMBERVALUE(I58)/100000*-1,_xlfn.NUMBERVALUE(I58)/100000)</f>
        <v>0</v>
      </c>
      <c r="K58" s="114"/>
      <c r="L58" s="114"/>
    </row>
    <row r="59" spans="1:12" s="36" customFormat="1" ht="23.25" customHeight="1">
      <c r="A59" s="26">
        <f t="shared" si="1"/>
        <v>45</v>
      </c>
      <c r="B59" s="158">
        <v>1</v>
      </c>
      <c r="C59" s="75" t="s">
        <v>4025</v>
      </c>
      <c r="D59" s="75" t="s">
        <v>4026</v>
      </c>
      <c r="E59" s="75" t="s">
        <v>208</v>
      </c>
      <c r="F59" s="76" t="s">
        <v>182</v>
      </c>
      <c r="G59" s="76">
        <v>261</v>
      </c>
      <c r="H59" s="77">
        <v>1</v>
      </c>
      <c r="I59" s="33" t="str">
        <f t="shared" si="0"/>
        <v/>
      </c>
      <c r="J59" s="33" t="str">
        <f t="shared" si="2"/>
        <v/>
      </c>
      <c r="K59" s="114"/>
      <c r="L59" s="114"/>
    </row>
    <row r="60" spans="1:12" s="36" customFormat="1" ht="12.75" customHeight="1">
      <c r="A60" s="26">
        <f t="shared" si="1"/>
        <v>46</v>
      </c>
      <c r="B60" s="158">
        <v>1</v>
      </c>
      <c r="C60" s="75" t="s">
        <v>4027</v>
      </c>
      <c r="D60" s="75" t="s">
        <v>4028</v>
      </c>
      <c r="E60" s="75"/>
      <c r="F60" s="76" t="s">
        <v>215</v>
      </c>
      <c r="G60" s="76">
        <v>262</v>
      </c>
      <c r="H60" s="77">
        <v>9</v>
      </c>
      <c r="I60" s="33" t="str">
        <f t="shared" si="0"/>
        <v/>
      </c>
      <c r="J60" s="274">
        <f>IF(J61="-",_xlfn.NUMBERVALUE(I60)/100000*-1,_xlfn.NUMBERVALUE(I60)/100000)</f>
        <v>0</v>
      </c>
      <c r="K60" s="114"/>
      <c r="L60" s="114"/>
    </row>
    <row r="61" spans="1:12" s="36" customFormat="1" ht="23.25" customHeight="1">
      <c r="A61" s="26">
        <f t="shared" si="1"/>
        <v>47</v>
      </c>
      <c r="B61" s="158">
        <v>1</v>
      </c>
      <c r="C61" s="75" t="s">
        <v>4029</v>
      </c>
      <c r="D61" s="75" t="s">
        <v>4030</v>
      </c>
      <c r="E61" s="75" t="s">
        <v>208</v>
      </c>
      <c r="F61" s="76" t="s">
        <v>182</v>
      </c>
      <c r="G61" s="76">
        <v>271</v>
      </c>
      <c r="H61" s="77">
        <v>1</v>
      </c>
      <c r="I61" s="33" t="str">
        <f t="shared" si="0"/>
        <v/>
      </c>
      <c r="J61" s="33" t="str">
        <f t="shared" si="2"/>
        <v/>
      </c>
      <c r="K61" s="114"/>
      <c r="L61" s="114"/>
    </row>
    <row r="62" spans="1:12" s="36" customFormat="1" ht="12.75" customHeight="1">
      <c r="A62" s="26">
        <f t="shared" si="1"/>
        <v>48</v>
      </c>
      <c r="B62" s="158">
        <v>1</v>
      </c>
      <c r="C62" s="75" t="s">
        <v>4031</v>
      </c>
      <c r="D62" s="75" t="s">
        <v>2806</v>
      </c>
      <c r="E62" s="75" t="s">
        <v>246</v>
      </c>
      <c r="F62" s="76" t="s">
        <v>156</v>
      </c>
      <c r="G62" s="76">
        <v>272</v>
      </c>
      <c r="H62" s="77">
        <v>2</v>
      </c>
      <c r="I62" s="33" t="str">
        <f t="shared" si="0"/>
        <v/>
      </c>
      <c r="J62" s="33" t="str">
        <f t="shared" si="2"/>
        <v/>
      </c>
      <c r="K62" s="114"/>
      <c r="L62" s="114"/>
    </row>
    <row r="63" spans="1:12" s="36" customFormat="1" ht="198" customHeight="1">
      <c r="A63" s="26">
        <f t="shared" si="1"/>
        <v>49</v>
      </c>
      <c r="B63" s="158">
        <v>1</v>
      </c>
      <c r="C63" s="75" t="s">
        <v>4032</v>
      </c>
      <c r="D63" s="75" t="s">
        <v>2808</v>
      </c>
      <c r="E63" s="75" t="s">
        <v>4033</v>
      </c>
      <c r="F63" s="76" t="s">
        <v>182</v>
      </c>
      <c r="G63" s="76">
        <v>274</v>
      </c>
      <c r="H63" s="77">
        <v>1</v>
      </c>
      <c r="I63" s="33" t="str">
        <f t="shared" si="0"/>
        <v/>
      </c>
      <c r="J63" s="33" t="str">
        <f t="shared" si="2"/>
        <v/>
      </c>
      <c r="K63" s="114"/>
      <c r="L63" s="114"/>
    </row>
    <row r="64" spans="1:12" s="36" customFormat="1" ht="12.75" customHeight="1">
      <c r="A64" s="26">
        <f t="shared" si="1"/>
        <v>50</v>
      </c>
      <c r="B64" s="158">
        <v>1</v>
      </c>
      <c r="C64" s="75" t="s">
        <v>4034</v>
      </c>
      <c r="D64" s="75" t="s">
        <v>4035</v>
      </c>
      <c r="E64" s="75"/>
      <c r="F64" s="76" t="s">
        <v>342</v>
      </c>
      <c r="G64" s="76">
        <v>275</v>
      </c>
      <c r="H64" s="77">
        <v>8</v>
      </c>
      <c r="I64" s="33" t="str">
        <f t="shared" si="0"/>
        <v/>
      </c>
      <c r="J64" s="245" t="str">
        <f t="shared" ref="J64:J65" si="4">IF(AND(I64&lt;&gt;"",I64&lt;&gt;"00000000"),DATE(LEFT(I64,4),MID(I64,5,2),RIGHT(I64,2)),"")</f>
        <v/>
      </c>
      <c r="K64" s="114"/>
      <c r="L64" s="114"/>
    </row>
    <row r="65" spans="1:12" s="36" customFormat="1" ht="12.75" customHeight="1">
      <c r="A65" s="26">
        <f t="shared" si="1"/>
        <v>51</v>
      </c>
      <c r="B65" s="158">
        <v>1</v>
      </c>
      <c r="C65" s="75" t="s">
        <v>4036</v>
      </c>
      <c r="D65" s="75" t="s">
        <v>4037</v>
      </c>
      <c r="E65" s="75"/>
      <c r="F65" s="76" t="s">
        <v>342</v>
      </c>
      <c r="G65" s="76">
        <v>283</v>
      </c>
      <c r="H65" s="77">
        <v>8</v>
      </c>
      <c r="I65" s="33" t="str">
        <f t="shared" si="0"/>
        <v/>
      </c>
      <c r="J65" s="245" t="str">
        <f t="shared" si="4"/>
        <v/>
      </c>
      <c r="K65" s="114"/>
      <c r="L65" s="114"/>
    </row>
    <row r="66" spans="1:12" s="36" customFormat="1" ht="12.75" customHeight="1">
      <c r="A66" s="26">
        <f t="shared" si="1"/>
        <v>52</v>
      </c>
      <c r="B66" s="158">
        <v>1</v>
      </c>
      <c r="C66" s="75" t="s">
        <v>4038</v>
      </c>
      <c r="D66" s="75" t="s">
        <v>4039</v>
      </c>
      <c r="E66" s="75"/>
      <c r="F66" s="76" t="s">
        <v>215</v>
      </c>
      <c r="G66" s="76">
        <v>291</v>
      </c>
      <c r="H66" s="77">
        <v>9</v>
      </c>
      <c r="I66" s="33" t="str">
        <f t="shared" ref="I66:I129" si="5">MID($I$1,G66,H66)</f>
        <v/>
      </c>
      <c r="J66" s="274">
        <f>IF(J67="-",_xlfn.NUMBERVALUE(I66)/100000*-1,_xlfn.NUMBERVALUE(I66)/100000)</f>
        <v>0</v>
      </c>
      <c r="K66" s="114"/>
      <c r="L66" s="114"/>
    </row>
    <row r="67" spans="1:12" s="36" customFormat="1" ht="23.25" customHeight="1">
      <c r="A67" s="26">
        <f t="shared" ref="A67:A130" si="6">IF(B67=1,TRUNC(A66)+1,A66+0.1)</f>
        <v>53</v>
      </c>
      <c r="B67" s="158">
        <v>1</v>
      </c>
      <c r="C67" s="75" t="s">
        <v>4040</v>
      </c>
      <c r="D67" s="75" t="s">
        <v>4041</v>
      </c>
      <c r="E67" s="75" t="s">
        <v>208</v>
      </c>
      <c r="F67" s="76" t="s">
        <v>182</v>
      </c>
      <c r="G67" s="76">
        <v>300</v>
      </c>
      <c r="H67" s="77">
        <v>1</v>
      </c>
      <c r="I67" s="33" t="str">
        <f t="shared" si="5"/>
        <v/>
      </c>
      <c r="J67" s="33" t="str">
        <f t="shared" ref="J67:J130" si="7">I67</f>
        <v/>
      </c>
      <c r="K67" s="114"/>
      <c r="L67" s="114"/>
    </row>
    <row r="68" spans="1:12" s="36" customFormat="1" ht="22.5">
      <c r="A68" s="26">
        <f t="shared" si="6"/>
        <v>54</v>
      </c>
      <c r="B68" s="158">
        <v>1</v>
      </c>
      <c r="C68" s="75" t="s">
        <v>4042</v>
      </c>
      <c r="D68" s="75" t="s">
        <v>4043</v>
      </c>
      <c r="E68" s="75" t="s">
        <v>4044</v>
      </c>
      <c r="F68" s="76" t="s">
        <v>182</v>
      </c>
      <c r="G68" s="76">
        <v>301</v>
      </c>
      <c r="H68" s="77">
        <v>1</v>
      </c>
      <c r="I68" s="33" t="str">
        <f t="shared" si="5"/>
        <v/>
      </c>
      <c r="J68" s="33" t="str">
        <f t="shared" si="7"/>
        <v/>
      </c>
      <c r="K68" s="114"/>
      <c r="L68" s="114"/>
    </row>
    <row r="69" spans="1:12" s="36" customFormat="1" ht="12.75" customHeight="1">
      <c r="A69" s="26">
        <f t="shared" si="6"/>
        <v>55</v>
      </c>
      <c r="B69" s="158">
        <v>1</v>
      </c>
      <c r="C69" s="75" t="s">
        <v>4045</v>
      </c>
      <c r="D69" s="75" t="s">
        <v>4046</v>
      </c>
      <c r="E69" s="75" t="s">
        <v>4047</v>
      </c>
      <c r="F69" s="76" t="s">
        <v>282</v>
      </c>
      <c r="G69" s="76">
        <v>302</v>
      </c>
      <c r="H69" s="77">
        <v>3</v>
      </c>
      <c r="I69" s="33" t="str">
        <f t="shared" si="5"/>
        <v/>
      </c>
      <c r="J69" s="33" t="str">
        <f t="shared" si="7"/>
        <v/>
      </c>
      <c r="K69" s="114"/>
      <c r="L69" s="114"/>
    </row>
    <row r="70" spans="1:12" s="36" customFormat="1" ht="12.75" customHeight="1">
      <c r="A70" s="26">
        <f t="shared" si="6"/>
        <v>56</v>
      </c>
      <c r="B70" s="158">
        <v>1</v>
      </c>
      <c r="C70" s="75" t="s">
        <v>4048</v>
      </c>
      <c r="D70" s="75" t="s">
        <v>4049</v>
      </c>
      <c r="E70" s="75" t="s">
        <v>4050</v>
      </c>
      <c r="F70" s="76" t="s">
        <v>156</v>
      </c>
      <c r="G70" s="76">
        <v>305</v>
      </c>
      <c r="H70" s="77">
        <v>2</v>
      </c>
      <c r="I70" s="33" t="str">
        <f t="shared" si="5"/>
        <v/>
      </c>
      <c r="J70" s="33" t="str">
        <f t="shared" si="7"/>
        <v/>
      </c>
      <c r="K70" s="114"/>
      <c r="L70" s="114"/>
    </row>
    <row r="71" spans="1:12" s="36" customFormat="1" ht="22.5">
      <c r="A71" s="26">
        <f t="shared" si="6"/>
        <v>57</v>
      </c>
      <c r="B71" s="158">
        <v>1</v>
      </c>
      <c r="C71" s="75" t="s">
        <v>4051</v>
      </c>
      <c r="D71" s="75" t="s">
        <v>2736</v>
      </c>
      <c r="E71" s="75" t="s">
        <v>4052</v>
      </c>
      <c r="F71" s="76" t="s">
        <v>182</v>
      </c>
      <c r="G71" s="76">
        <v>307</v>
      </c>
      <c r="H71" s="77">
        <v>1</v>
      </c>
      <c r="I71" s="33" t="str">
        <f t="shared" si="5"/>
        <v/>
      </c>
      <c r="J71" s="33" t="str">
        <f t="shared" si="7"/>
        <v/>
      </c>
      <c r="K71" s="114"/>
      <c r="L71" s="114"/>
    </row>
    <row r="72" spans="1:12" s="36" customFormat="1" ht="12.75" customHeight="1">
      <c r="A72" s="26">
        <f t="shared" si="6"/>
        <v>58</v>
      </c>
      <c r="B72" s="158">
        <v>1</v>
      </c>
      <c r="C72" s="75" t="s">
        <v>4053</v>
      </c>
      <c r="D72" s="75" t="s">
        <v>4054</v>
      </c>
      <c r="E72" s="75"/>
      <c r="F72" s="76" t="s">
        <v>215</v>
      </c>
      <c r="G72" s="76">
        <v>308</v>
      </c>
      <c r="H72" s="77">
        <v>9</v>
      </c>
      <c r="I72" s="33" t="str">
        <f t="shared" si="5"/>
        <v/>
      </c>
      <c r="J72" s="274">
        <f>IF(J73="-",_xlfn.NUMBERVALUE(I72)/100000*-1,_xlfn.NUMBERVALUE(I72)/100000)</f>
        <v>0</v>
      </c>
      <c r="K72" s="114"/>
      <c r="L72" s="114"/>
    </row>
    <row r="73" spans="1:12" s="36" customFormat="1" ht="23.25" customHeight="1">
      <c r="A73" s="26">
        <f t="shared" si="6"/>
        <v>59</v>
      </c>
      <c r="B73" s="158">
        <v>1</v>
      </c>
      <c r="C73" s="75" t="s">
        <v>4055</v>
      </c>
      <c r="D73" s="75" t="s">
        <v>4056</v>
      </c>
      <c r="E73" s="75" t="s">
        <v>208</v>
      </c>
      <c r="F73" s="76" t="s">
        <v>182</v>
      </c>
      <c r="G73" s="76">
        <v>317</v>
      </c>
      <c r="H73" s="77">
        <v>1</v>
      </c>
      <c r="I73" s="33" t="str">
        <f t="shared" si="5"/>
        <v/>
      </c>
      <c r="J73" s="33" t="str">
        <f t="shared" si="7"/>
        <v/>
      </c>
      <c r="K73" s="114"/>
      <c r="L73" s="114"/>
    </row>
    <row r="74" spans="1:12" s="36" customFormat="1" ht="12.75" customHeight="1">
      <c r="A74" s="26">
        <f t="shared" si="6"/>
        <v>60</v>
      </c>
      <c r="B74" s="158">
        <v>1</v>
      </c>
      <c r="C74" s="75" t="s">
        <v>4057</v>
      </c>
      <c r="D74" s="75" t="s">
        <v>4058</v>
      </c>
      <c r="E74" s="75"/>
      <c r="F74" s="76" t="s">
        <v>215</v>
      </c>
      <c r="G74" s="76">
        <v>318</v>
      </c>
      <c r="H74" s="77">
        <v>9</v>
      </c>
      <c r="I74" s="33" t="str">
        <f t="shared" si="5"/>
        <v/>
      </c>
      <c r="J74" s="274">
        <f>IF(J75="-",_xlfn.NUMBERVALUE(I74)/100000*-1,_xlfn.NUMBERVALUE(I74)/100000)</f>
        <v>0</v>
      </c>
      <c r="K74" s="114"/>
      <c r="L74" s="114"/>
    </row>
    <row r="75" spans="1:12" s="36" customFormat="1" ht="23.25" customHeight="1">
      <c r="A75" s="26">
        <f t="shared" si="6"/>
        <v>61</v>
      </c>
      <c r="B75" s="158">
        <v>1</v>
      </c>
      <c r="C75" s="75" t="s">
        <v>4059</v>
      </c>
      <c r="D75" s="75" t="s">
        <v>4060</v>
      </c>
      <c r="E75" s="75" t="s">
        <v>208</v>
      </c>
      <c r="F75" s="76" t="s">
        <v>182</v>
      </c>
      <c r="G75" s="76">
        <v>327</v>
      </c>
      <c r="H75" s="77">
        <v>1</v>
      </c>
      <c r="I75" s="33" t="str">
        <f t="shared" si="5"/>
        <v/>
      </c>
      <c r="J75" s="33" t="str">
        <f t="shared" si="7"/>
        <v/>
      </c>
      <c r="K75" s="114"/>
      <c r="L75" s="114"/>
    </row>
    <row r="76" spans="1:12" s="36" customFormat="1" ht="12.75" customHeight="1">
      <c r="A76" s="26">
        <f t="shared" si="6"/>
        <v>62</v>
      </c>
      <c r="B76" s="158">
        <v>1</v>
      </c>
      <c r="C76" s="75" t="s">
        <v>4061</v>
      </c>
      <c r="D76" s="75" t="s">
        <v>4062</v>
      </c>
      <c r="E76" s="75"/>
      <c r="F76" s="76" t="s">
        <v>342</v>
      </c>
      <c r="G76" s="76">
        <v>328</v>
      </c>
      <c r="H76" s="77">
        <v>8</v>
      </c>
      <c r="I76" s="33" t="str">
        <f t="shared" si="5"/>
        <v/>
      </c>
      <c r="J76" s="245" t="str">
        <f>IF(AND(I76&lt;&gt;"",I76&lt;&gt;"00000000"),DATE(LEFT(I76,4),MID(I76,5,2),RIGHT(I76,2)),"")</f>
        <v/>
      </c>
      <c r="K76" s="114"/>
      <c r="L76" s="114"/>
    </row>
    <row r="77" spans="1:12" s="36" customFormat="1" ht="12.75" customHeight="1">
      <c r="A77" s="26">
        <f t="shared" si="6"/>
        <v>63</v>
      </c>
      <c r="B77" s="158">
        <v>1</v>
      </c>
      <c r="C77" s="75" t="s">
        <v>4063</v>
      </c>
      <c r="D77" s="75" t="s">
        <v>4064</v>
      </c>
      <c r="E77" s="75"/>
      <c r="F77" s="76" t="s">
        <v>215</v>
      </c>
      <c r="G77" s="76">
        <v>336</v>
      </c>
      <c r="H77" s="77">
        <v>9</v>
      </c>
      <c r="I77" s="33" t="str">
        <f t="shared" si="5"/>
        <v/>
      </c>
      <c r="J77" s="274">
        <f>IF(J78="-",_xlfn.NUMBERVALUE(I77)/100000*-1,_xlfn.NUMBERVALUE(I77)/100000)</f>
        <v>0</v>
      </c>
      <c r="K77" s="114"/>
      <c r="L77" s="114"/>
    </row>
    <row r="78" spans="1:12" s="36" customFormat="1" ht="23.25" customHeight="1">
      <c r="A78" s="26">
        <f t="shared" si="6"/>
        <v>64</v>
      </c>
      <c r="B78" s="158">
        <v>1</v>
      </c>
      <c r="C78" s="75" t="s">
        <v>4065</v>
      </c>
      <c r="D78" s="75" t="s">
        <v>4066</v>
      </c>
      <c r="E78" s="75" t="s">
        <v>208</v>
      </c>
      <c r="F78" s="76" t="s">
        <v>182</v>
      </c>
      <c r="G78" s="76">
        <v>345</v>
      </c>
      <c r="H78" s="77">
        <v>1</v>
      </c>
      <c r="I78" s="33" t="str">
        <f t="shared" si="5"/>
        <v/>
      </c>
      <c r="J78" s="33" t="str">
        <f t="shared" si="7"/>
        <v/>
      </c>
      <c r="K78" s="114"/>
      <c r="L78" s="114"/>
    </row>
    <row r="79" spans="1:12" s="36" customFormat="1" ht="12.75" customHeight="1">
      <c r="A79" s="26">
        <f t="shared" si="6"/>
        <v>65</v>
      </c>
      <c r="B79" s="158">
        <v>1</v>
      </c>
      <c r="C79" s="75" t="s">
        <v>4067</v>
      </c>
      <c r="D79" s="75" t="s">
        <v>981</v>
      </c>
      <c r="E79" s="75"/>
      <c r="F79" s="76" t="s">
        <v>215</v>
      </c>
      <c r="G79" s="76">
        <v>346</v>
      </c>
      <c r="H79" s="77">
        <v>9</v>
      </c>
      <c r="I79" s="33" t="str">
        <f t="shared" si="5"/>
        <v/>
      </c>
      <c r="J79" s="274">
        <f>IF(J80="-",_xlfn.NUMBERVALUE(I79)/100000*-1,_xlfn.NUMBERVALUE(I79)/100000)</f>
        <v>0</v>
      </c>
      <c r="K79" s="114"/>
      <c r="L79" s="114"/>
    </row>
    <row r="80" spans="1:12" s="36" customFormat="1" ht="23.25" customHeight="1">
      <c r="A80" s="26">
        <f t="shared" si="6"/>
        <v>66</v>
      </c>
      <c r="B80" s="158">
        <v>1</v>
      </c>
      <c r="C80" s="75" t="s">
        <v>4068</v>
      </c>
      <c r="D80" s="75" t="s">
        <v>983</v>
      </c>
      <c r="E80" s="75" t="s">
        <v>208</v>
      </c>
      <c r="F80" s="76" t="s">
        <v>182</v>
      </c>
      <c r="G80" s="76">
        <v>355</v>
      </c>
      <c r="H80" s="77">
        <v>1</v>
      </c>
      <c r="I80" s="33" t="str">
        <f t="shared" si="5"/>
        <v/>
      </c>
      <c r="J80" s="33" t="str">
        <f t="shared" si="7"/>
        <v/>
      </c>
      <c r="K80" s="114"/>
      <c r="L80" s="114"/>
    </row>
    <row r="81" spans="1:12" s="36" customFormat="1" ht="12.75" customHeight="1">
      <c r="A81" s="26">
        <f t="shared" si="6"/>
        <v>67</v>
      </c>
      <c r="B81" s="158">
        <v>1</v>
      </c>
      <c r="C81" s="75" t="s">
        <v>4069</v>
      </c>
      <c r="D81" s="75" t="s">
        <v>4070</v>
      </c>
      <c r="E81" s="75"/>
      <c r="F81" s="76" t="s">
        <v>3079</v>
      </c>
      <c r="G81" s="76">
        <v>356</v>
      </c>
      <c r="H81" s="77">
        <v>4</v>
      </c>
      <c r="I81" s="33" t="str">
        <f t="shared" si="5"/>
        <v/>
      </c>
      <c r="J81" s="243">
        <f t="shared" ref="J81" si="8">_xlfn.NUMBERVALUE(I81)</f>
        <v>0</v>
      </c>
      <c r="K81" s="114"/>
      <c r="L81" s="114"/>
    </row>
    <row r="82" spans="1:12" s="36" customFormat="1" ht="12.75" customHeight="1">
      <c r="A82" s="26">
        <f t="shared" si="6"/>
        <v>68</v>
      </c>
      <c r="B82" s="158">
        <v>1</v>
      </c>
      <c r="C82" s="75" t="s">
        <v>4071</v>
      </c>
      <c r="D82" s="75" t="s">
        <v>2794</v>
      </c>
      <c r="E82" s="75"/>
      <c r="F82" s="76" t="s">
        <v>215</v>
      </c>
      <c r="G82" s="76">
        <v>360</v>
      </c>
      <c r="H82" s="77">
        <v>9</v>
      </c>
      <c r="I82" s="33" t="str">
        <f t="shared" si="5"/>
        <v/>
      </c>
      <c r="J82" s="274">
        <f>IF(J83="-",_xlfn.NUMBERVALUE(I82)/100000*-1,_xlfn.NUMBERVALUE(I82)/100000)</f>
        <v>0</v>
      </c>
      <c r="K82" s="114"/>
      <c r="L82" s="114"/>
    </row>
    <row r="83" spans="1:12" s="36" customFormat="1" ht="23.25" customHeight="1">
      <c r="A83" s="26">
        <f t="shared" si="6"/>
        <v>69</v>
      </c>
      <c r="B83" s="158">
        <v>1</v>
      </c>
      <c r="C83" s="75" t="s">
        <v>4072</v>
      </c>
      <c r="D83" s="75" t="s">
        <v>2796</v>
      </c>
      <c r="E83" s="75" t="s">
        <v>208</v>
      </c>
      <c r="F83" s="76" t="s">
        <v>182</v>
      </c>
      <c r="G83" s="76">
        <v>369</v>
      </c>
      <c r="H83" s="77">
        <v>1</v>
      </c>
      <c r="I83" s="33" t="str">
        <f t="shared" si="5"/>
        <v/>
      </c>
      <c r="J83" s="33" t="str">
        <f t="shared" si="7"/>
        <v/>
      </c>
      <c r="K83" s="114"/>
      <c r="L83" s="114"/>
    </row>
    <row r="84" spans="1:12" s="36" customFormat="1" ht="12.75" customHeight="1">
      <c r="A84" s="26">
        <f t="shared" si="6"/>
        <v>70</v>
      </c>
      <c r="B84" s="158">
        <v>1</v>
      </c>
      <c r="C84" s="75" t="s">
        <v>4073</v>
      </c>
      <c r="D84" s="75" t="s">
        <v>4074</v>
      </c>
      <c r="E84" s="75"/>
      <c r="F84" s="76" t="s">
        <v>215</v>
      </c>
      <c r="G84" s="76">
        <v>370</v>
      </c>
      <c r="H84" s="77">
        <v>9</v>
      </c>
      <c r="I84" s="33" t="str">
        <f t="shared" si="5"/>
        <v/>
      </c>
      <c r="J84" s="274">
        <f>IF(J85="-",_xlfn.NUMBERVALUE(I84)/100000*-1,_xlfn.NUMBERVALUE(I84)/100000)</f>
        <v>0</v>
      </c>
      <c r="K84" s="114"/>
      <c r="L84" s="114"/>
    </row>
    <row r="85" spans="1:12" s="36" customFormat="1" ht="23.25" customHeight="1">
      <c r="A85" s="26">
        <f t="shared" si="6"/>
        <v>71</v>
      </c>
      <c r="B85" s="158">
        <v>1</v>
      </c>
      <c r="C85" s="75" t="s">
        <v>4075</v>
      </c>
      <c r="D85" s="75" t="s">
        <v>4076</v>
      </c>
      <c r="E85" s="75" t="s">
        <v>208</v>
      </c>
      <c r="F85" s="76" t="s">
        <v>182</v>
      </c>
      <c r="G85" s="76">
        <v>379</v>
      </c>
      <c r="H85" s="77">
        <v>1</v>
      </c>
      <c r="I85" s="33" t="str">
        <f t="shared" si="5"/>
        <v/>
      </c>
      <c r="J85" s="33" t="str">
        <f t="shared" si="7"/>
        <v/>
      </c>
      <c r="K85" s="114"/>
      <c r="L85" s="114"/>
    </row>
    <row r="86" spans="1:12" s="36" customFormat="1" ht="12.75" customHeight="1">
      <c r="A86" s="26">
        <f t="shared" si="6"/>
        <v>72</v>
      </c>
      <c r="B86" s="158">
        <v>1</v>
      </c>
      <c r="C86" s="75" t="s">
        <v>4077</v>
      </c>
      <c r="D86" s="75" t="s">
        <v>2701</v>
      </c>
      <c r="E86" s="75"/>
      <c r="F86" s="76" t="s">
        <v>282</v>
      </c>
      <c r="G86" s="76">
        <v>380</v>
      </c>
      <c r="H86" s="77">
        <v>3</v>
      </c>
      <c r="I86" s="33" t="str">
        <f t="shared" si="5"/>
        <v/>
      </c>
      <c r="J86" s="33" t="str">
        <f t="shared" si="7"/>
        <v/>
      </c>
      <c r="K86" s="114"/>
      <c r="L86" s="114"/>
    </row>
    <row r="87" spans="1:12" s="36" customFormat="1" ht="12.75" customHeight="1">
      <c r="A87" s="26">
        <f t="shared" si="6"/>
        <v>73</v>
      </c>
      <c r="B87" s="158">
        <v>1</v>
      </c>
      <c r="C87" s="75" t="s">
        <v>4078</v>
      </c>
      <c r="D87" s="75" t="s">
        <v>4079</v>
      </c>
      <c r="E87" s="75"/>
      <c r="F87" s="76" t="s">
        <v>215</v>
      </c>
      <c r="G87" s="76">
        <v>383</v>
      </c>
      <c r="H87" s="77">
        <v>9</v>
      </c>
      <c r="I87" s="33" t="str">
        <f t="shared" si="5"/>
        <v/>
      </c>
      <c r="J87" s="274">
        <f>IF(J88="-",_xlfn.NUMBERVALUE(I87)/100000*-1,_xlfn.NUMBERVALUE(I87)/100000)</f>
        <v>0</v>
      </c>
      <c r="K87" s="114"/>
      <c r="L87" s="114"/>
    </row>
    <row r="88" spans="1:12" s="36" customFormat="1" ht="23.25" customHeight="1">
      <c r="A88" s="26">
        <f t="shared" si="6"/>
        <v>74</v>
      </c>
      <c r="B88" s="158">
        <v>1</v>
      </c>
      <c r="C88" s="75" t="s">
        <v>4080</v>
      </c>
      <c r="D88" s="75" t="s">
        <v>4081</v>
      </c>
      <c r="E88" s="75" t="s">
        <v>208</v>
      </c>
      <c r="F88" s="76" t="s">
        <v>182</v>
      </c>
      <c r="G88" s="76">
        <v>392</v>
      </c>
      <c r="H88" s="77">
        <v>1</v>
      </c>
      <c r="I88" s="33" t="str">
        <f t="shared" si="5"/>
        <v/>
      </c>
      <c r="J88" s="33" t="str">
        <f t="shared" si="7"/>
        <v/>
      </c>
      <c r="K88" s="114"/>
      <c r="L88" s="114"/>
    </row>
    <row r="89" spans="1:12" s="36" customFormat="1" ht="22.5">
      <c r="A89" s="26">
        <f t="shared" si="6"/>
        <v>75</v>
      </c>
      <c r="B89" s="158">
        <v>1</v>
      </c>
      <c r="C89" s="75" t="s">
        <v>4082</v>
      </c>
      <c r="D89" s="75" t="s">
        <v>4083</v>
      </c>
      <c r="E89" s="75" t="s">
        <v>4044</v>
      </c>
      <c r="F89" s="76" t="s">
        <v>182</v>
      </c>
      <c r="G89" s="76">
        <v>393</v>
      </c>
      <c r="H89" s="77">
        <v>1</v>
      </c>
      <c r="I89" s="33" t="str">
        <f t="shared" si="5"/>
        <v/>
      </c>
      <c r="J89" s="33" t="str">
        <f t="shared" si="7"/>
        <v/>
      </c>
      <c r="K89" s="114"/>
      <c r="L89" s="114"/>
    </row>
    <row r="90" spans="1:12" s="36" customFormat="1" ht="281.25" hidden="1">
      <c r="A90" s="40">
        <f t="shared" si="6"/>
        <v>76</v>
      </c>
      <c r="B90" s="163">
        <v>1</v>
      </c>
      <c r="C90" s="40" t="s">
        <v>4084</v>
      </c>
      <c r="D90" s="40" t="s">
        <v>4085</v>
      </c>
      <c r="E90" s="40" t="s">
        <v>4086</v>
      </c>
      <c r="F90" s="40" t="s">
        <v>182</v>
      </c>
      <c r="G90" s="40">
        <v>394</v>
      </c>
      <c r="H90" s="165">
        <v>1</v>
      </c>
      <c r="I90" s="45" t="str">
        <f t="shared" si="5"/>
        <v/>
      </c>
      <c r="J90" s="45" t="str">
        <f t="shared" si="7"/>
        <v/>
      </c>
      <c r="K90" s="113"/>
      <c r="L90" s="113" t="s">
        <v>10</v>
      </c>
    </row>
    <row r="91" spans="1:12" s="36" customFormat="1" ht="12.75" customHeight="1">
      <c r="A91" s="26">
        <f t="shared" si="6"/>
        <v>77</v>
      </c>
      <c r="B91" s="158">
        <v>1</v>
      </c>
      <c r="C91" s="75" t="s">
        <v>4087</v>
      </c>
      <c r="D91" s="75" t="s">
        <v>306</v>
      </c>
      <c r="E91" s="75"/>
      <c r="F91" s="76" t="s">
        <v>307</v>
      </c>
      <c r="G91" s="76">
        <v>395</v>
      </c>
      <c r="H91" s="77">
        <v>12</v>
      </c>
      <c r="I91" s="33" t="str">
        <f t="shared" si="5"/>
        <v/>
      </c>
      <c r="J91" s="33" t="str">
        <f t="shared" si="7"/>
        <v/>
      </c>
      <c r="K91" s="114"/>
      <c r="L91" s="114"/>
    </row>
    <row r="92" spans="1:12" s="36" customFormat="1" ht="12.75" customHeight="1" outlineLevel="1">
      <c r="A92" s="35">
        <f t="shared" si="6"/>
        <v>77.099999999999994</v>
      </c>
      <c r="B92" s="159">
        <v>2</v>
      </c>
      <c r="C92" s="76" t="s">
        <v>4088</v>
      </c>
      <c r="D92" s="76" t="s">
        <v>2868</v>
      </c>
      <c r="E92" s="76" t="s">
        <v>246</v>
      </c>
      <c r="F92" s="76" t="s">
        <v>156</v>
      </c>
      <c r="G92" s="76">
        <v>395</v>
      </c>
      <c r="H92" s="77">
        <v>2</v>
      </c>
      <c r="I92" s="33" t="str">
        <f t="shared" si="5"/>
        <v/>
      </c>
      <c r="J92" s="33" t="str">
        <f t="shared" si="7"/>
        <v/>
      </c>
      <c r="K92" s="114"/>
      <c r="L92" s="114"/>
    </row>
    <row r="93" spans="1:12" s="36" customFormat="1" ht="12.75" customHeight="1" outlineLevel="1">
      <c r="A93" s="35">
        <f t="shared" si="6"/>
        <v>77.199999999999989</v>
      </c>
      <c r="B93" s="159">
        <v>2</v>
      </c>
      <c r="C93" s="76" t="s">
        <v>4089</v>
      </c>
      <c r="D93" s="76" t="s">
        <v>312</v>
      </c>
      <c r="E93" s="76"/>
      <c r="F93" s="76" t="s">
        <v>313</v>
      </c>
      <c r="G93" s="76">
        <v>397</v>
      </c>
      <c r="H93" s="77">
        <v>9</v>
      </c>
      <c r="I93" s="33" t="str">
        <f t="shared" si="5"/>
        <v/>
      </c>
      <c r="J93" s="33" t="str">
        <f t="shared" si="7"/>
        <v/>
      </c>
      <c r="K93" s="114"/>
      <c r="L93" s="114"/>
    </row>
    <row r="94" spans="1:12" s="36" customFormat="1" ht="22.5" outlineLevel="1">
      <c r="A94" s="35">
        <f t="shared" si="6"/>
        <v>77.299999999999983</v>
      </c>
      <c r="B94" s="159">
        <v>2</v>
      </c>
      <c r="C94" s="76" t="s">
        <v>4090</v>
      </c>
      <c r="D94" s="76" t="s">
        <v>2871</v>
      </c>
      <c r="E94" s="76" t="s">
        <v>4091</v>
      </c>
      <c r="F94" s="76" t="s">
        <v>965</v>
      </c>
      <c r="G94" s="76">
        <v>406</v>
      </c>
      <c r="H94" s="77">
        <v>1</v>
      </c>
      <c r="I94" s="33" t="str">
        <f t="shared" si="5"/>
        <v/>
      </c>
      <c r="J94" s="243">
        <f>_xlfn.NUMBERVALUE(I94)</f>
        <v>0</v>
      </c>
      <c r="K94" s="114"/>
      <c r="L94" s="114"/>
    </row>
    <row r="95" spans="1:12" s="36" customFormat="1" ht="33.75">
      <c r="A95" s="26">
        <f t="shared" si="6"/>
        <v>78</v>
      </c>
      <c r="B95" s="158">
        <v>1</v>
      </c>
      <c r="C95" s="75" t="s">
        <v>4092</v>
      </c>
      <c r="D95" s="75" t="s">
        <v>4093</v>
      </c>
      <c r="E95" s="75" t="s">
        <v>4094</v>
      </c>
      <c r="F95" s="76" t="s">
        <v>182</v>
      </c>
      <c r="G95" s="76">
        <v>407</v>
      </c>
      <c r="H95" s="77">
        <v>1</v>
      </c>
      <c r="I95" s="33" t="str">
        <f t="shared" si="5"/>
        <v/>
      </c>
      <c r="J95" s="33" t="str">
        <f t="shared" si="7"/>
        <v/>
      </c>
      <c r="K95" s="114"/>
      <c r="L95" s="114"/>
    </row>
    <row r="96" spans="1:12" s="36" customFormat="1" ht="146.25">
      <c r="A96" s="26">
        <f t="shared" si="6"/>
        <v>79</v>
      </c>
      <c r="B96" s="158">
        <v>1</v>
      </c>
      <c r="C96" s="75" t="s">
        <v>4095</v>
      </c>
      <c r="D96" s="75" t="s">
        <v>3167</v>
      </c>
      <c r="E96" s="75" t="s">
        <v>4096</v>
      </c>
      <c r="F96" s="76" t="s">
        <v>156</v>
      </c>
      <c r="G96" s="76">
        <v>408</v>
      </c>
      <c r="H96" s="77">
        <v>2</v>
      </c>
      <c r="I96" s="33" t="str">
        <f t="shared" si="5"/>
        <v/>
      </c>
      <c r="J96" s="33" t="str">
        <f t="shared" si="7"/>
        <v/>
      </c>
      <c r="K96" s="114"/>
      <c r="L96" s="114"/>
    </row>
    <row r="97" spans="1:12" s="36" customFormat="1" ht="12.75" customHeight="1">
      <c r="A97" s="26">
        <f t="shared" si="6"/>
        <v>80</v>
      </c>
      <c r="B97" s="158">
        <v>1</v>
      </c>
      <c r="C97" s="75" t="s">
        <v>4097</v>
      </c>
      <c r="D97" s="75" t="s">
        <v>4098</v>
      </c>
      <c r="E97" s="75"/>
      <c r="F97" s="76" t="s">
        <v>342</v>
      </c>
      <c r="G97" s="76">
        <v>410</v>
      </c>
      <c r="H97" s="77">
        <v>8</v>
      </c>
      <c r="I97" s="33" t="str">
        <f t="shared" si="5"/>
        <v/>
      </c>
      <c r="J97" s="245" t="str">
        <f>IF(AND(I97&lt;&gt;"",I97&lt;&gt;"00000000"),DATE(LEFT(I97,4),MID(I97,5,2),RIGHT(I97,2)),"")</f>
        <v/>
      </c>
      <c r="K97" s="114"/>
      <c r="L97" s="114"/>
    </row>
    <row r="98" spans="1:12" s="36" customFormat="1" ht="12.75" customHeight="1">
      <c r="A98" s="26">
        <f t="shared" si="6"/>
        <v>81</v>
      </c>
      <c r="B98" s="158">
        <v>1</v>
      </c>
      <c r="C98" s="75" t="s">
        <v>4099</v>
      </c>
      <c r="D98" s="75" t="s">
        <v>696</v>
      </c>
      <c r="E98" s="75"/>
      <c r="F98" s="76" t="s">
        <v>282</v>
      </c>
      <c r="G98" s="76">
        <v>418</v>
      </c>
      <c r="H98" s="77">
        <v>3</v>
      </c>
      <c r="I98" s="33" t="str">
        <f t="shared" si="5"/>
        <v/>
      </c>
      <c r="J98" s="33" t="str">
        <f t="shared" si="7"/>
        <v/>
      </c>
      <c r="K98" s="114"/>
      <c r="L98" s="114"/>
    </row>
    <row r="99" spans="1:12" s="36" customFormat="1" ht="93" customHeight="1">
      <c r="A99" s="26">
        <f t="shared" si="6"/>
        <v>82</v>
      </c>
      <c r="B99" s="158">
        <v>1</v>
      </c>
      <c r="C99" s="75" t="s">
        <v>4100</v>
      </c>
      <c r="D99" s="75" t="s">
        <v>2813</v>
      </c>
      <c r="E99" s="75" t="s">
        <v>4101</v>
      </c>
      <c r="F99" s="76" t="s">
        <v>282</v>
      </c>
      <c r="G99" s="76">
        <v>421</v>
      </c>
      <c r="H99" s="77">
        <v>3</v>
      </c>
      <c r="I99" s="33" t="str">
        <f t="shared" si="5"/>
        <v/>
      </c>
      <c r="J99" s="33" t="str">
        <f t="shared" si="7"/>
        <v/>
      </c>
      <c r="K99" s="114"/>
      <c r="L99" s="114"/>
    </row>
    <row r="100" spans="1:12" s="36" customFormat="1" ht="90">
      <c r="A100" s="26">
        <f t="shared" si="6"/>
        <v>83</v>
      </c>
      <c r="B100" s="158">
        <v>1</v>
      </c>
      <c r="C100" s="75" t="s">
        <v>4102</v>
      </c>
      <c r="D100" s="75" t="s">
        <v>2999</v>
      </c>
      <c r="E100" s="75" t="s">
        <v>4103</v>
      </c>
      <c r="F100" s="76" t="s">
        <v>156</v>
      </c>
      <c r="G100" s="76">
        <v>424</v>
      </c>
      <c r="H100" s="77">
        <v>2</v>
      </c>
      <c r="I100" s="33" t="str">
        <f t="shared" si="5"/>
        <v/>
      </c>
      <c r="J100" s="33" t="str">
        <f t="shared" si="7"/>
        <v/>
      </c>
      <c r="K100" s="114"/>
      <c r="L100" s="114"/>
    </row>
    <row r="101" spans="1:12" s="36" customFormat="1" ht="12.75" hidden="1" customHeight="1">
      <c r="A101" s="40">
        <f t="shared" si="6"/>
        <v>84</v>
      </c>
      <c r="B101" s="163">
        <v>1</v>
      </c>
      <c r="C101" s="40" t="s">
        <v>4104</v>
      </c>
      <c r="D101" s="40" t="s">
        <v>2816</v>
      </c>
      <c r="E101" s="40"/>
      <c r="F101" s="40" t="s">
        <v>156</v>
      </c>
      <c r="G101" s="40">
        <v>426</v>
      </c>
      <c r="H101" s="165">
        <v>2</v>
      </c>
      <c r="I101" s="45" t="str">
        <f t="shared" si="5"/>
        <v/>
      </c>
      <c r="J101" s="45" t="str">
        <f t="shared" si="7"/>
        <v/>
      </c>
      <c r="K101" s="113"/>
      <c r="L101" s="113" t="s">
        <v>10</v>
      </c>
    </row>
    <row r="102" spans="1:12" s="36" customFormat="1" ht="12.75" hidden="1" customHeight="1">
      <c r="A102" s="40">
        <f t="shared" si="6"/>
        <v>85</v>
      </c>
      <c r="B102" s="163">
        <v>1</v>
      </c>
      <c r="C102" s="40" t="s">
        <v>4105</v>
      </c>
      <c r="D102" s="40" t="s">
        <v>4106</v>
      </c>
      <c r="E102" s="40"/>
      <c r="F102" s="40" t="s">
        <v>282</v>
      </c>
      <c r="G102" s="40">
        <v>428</v>
      </c>
      <c r="H102" s="165">
        <v>3</v>
      </c>
      <c r="I102" s="45" t="str">
        <f t="shared" si="5"/>
        <v/>
      </c>
      <c r="J102" s="45" t="str">
        <f t="shared" si="7"/>
        <v/>
      </c>
      <c r="K102" s="113"/>
      <c r="L102" s="113" t="s">
        <v>10</v>
      </c>
    </row>
    <row r="103" spans="1:12" s="36" customFormat="1" ht="12.75" hidden="1" customHeight="1">
      <c r="A103" s="40">
        <f t="shared" si="6"/>
        <v>86</v>
      </c>
      <c r="B103" s="163">
        <v>1</v>
      </c>
      <c r="C103" s="40" t="s">
        <v>4107</v>
      </c>
      <c r="D103" s="40" t="s">
        <v>2811</v>
      </c>
      <c r="E103" s="40"/>
      <c r="F103" s="40" t="s">
        <v>156</v>
      </c>
      <c r="G103" s="40">
        <v>431</v>
      </c>
      <c r="H103" s="165">
        <v>2</v>
      </c>
      <c r="I103" s="45" t="str">
        <f t="shared" si="5"/>
        <v/>
      </c>
      <c r="J103" s="45" t="str">
        <f t="shared" si="7"/>
        <v/>
      </c>
      <c r="K103" s="113"/>
      <c r="L103" s="113" t="s">
        <v>10</v>
      </c>
    </row>
    <row r="104" spans="1:12" s="36" customFormat="1" ht="12.75" customHeight="1">
      <c r="A104" s="26">
        <f t="shared" si="6"/>
        <v>87</v>
      </c>
      <c r="B104" s="158">
        <v>1</v>
      </c>
      <c r="C104" s="75" t="s">
        <v>4108</v>
      </c>
      <c r="D104" s="75" t="s">
        <v>4109</v>
      </c>
      <c r="E104" s="75"/>
      <c r="F104" s="76" t="s">
        <v>307</v>
      </c>
      <c r="G104" s="76">
        <v>433</v>
      </c>
      <c r="H104" s="77">
        <v>12</v>
      </c>
      <c r="I104" s="33" t="str">
        <f t="shared" si="5"/>
        <v/>
      </c>
      <c r="J104" s="33" t="str">
        <f t="shared" si="7"/>
        <v/>
      </c>
      <c r="K104" s="114"/>
      <c r="L104" s="114"/>
    </row>
    <row r="105" spans="1:12" s="36" customFormat="1" ht="12.75" customHeight="1" outlineLevel="1">
      <c r="A105" s="35">
        <f t="shared" si="6"/>
        <v>87.1</v>
      </c>
      <c r="B105" s="159">
        <v>2</v>
      </c>
      <c r="C105" s="76" t="s">
        <v>4110</v>
      </c>
      <c r="D105" s="76" t="s">
        <v>4111</v>
      </c>
      <c r="E105" s="76" t="s">
        <v>246</v>
      </c>
      <c r="F105" s="76" t="s">
        <v>156</v>
      </c>
      <c r="G105" s="76">
        <v>433</v>
      </c>
      <c r="H105" s="77">
        <v>2</v>
      </c>
      <c r="I105" s="33" t="str">
        <f t="shared" si="5"/>
        <v/>
      </c>
      <c r="J105" s="33" t="str">
        <f t="shared" si="7"/>
        <v/>
      </c>
      <c r="K105" s="114"/>
      <c r="L105" s="114"/>
    </row>
    <row r="106" spans="1:12" s="36" customFormat="1" ht="12.75" customHeight="1" outlineLevel="1">
      <c r="A106" s="35">
        <f t="shared" si="6"/>
        <v>87.199999999999989</v>
      </c>
      <c r="B106" s="159">
        <v>2</v>
      </c>
      <c r="C106" s="76" t="s">
        <v>4112</v>
      </c>
      <c r="D106" s="76" t="s">
        <v>4113</v>
      </c>
      <c r="E106" s="76"/>
      <c r="F106" s="76" t="s">
        <v>313</v>
      </c>
      <c r="G106" s="76">
        <v>435</v>
      </c>
      <c r="H106" s="77">
        <v>9</v>
      </c>
      <c r="I106" s="33" t="str">
        <f t="shared" si="5"/>
        <v/>
      </c>
      <c r="J106" s="33" t="str">
        <f t="shared" si="7"/>
        <v/>
      </c>
      <c r="K106" s="114"/>
      <c r="L106" s="114"/>
    </row>
    <row r="107" spans="1:12" s="36" customFormat="1" ht="33.75" outlineLevel="1">
      <c r="A107" s="35">
        <f t="shared" si="6"/>
        <v>87.299999999999983</v>
      </c>
      <c r="B107" s="159">
        <v>2</v>
      </c>
      <c r="C107" s="76" t="s">
        <v>4114</v>
      </c>
      <c r="D107" s="76" t="s">
        <v>4115</v>
      </c>
      <c r="E107" s="76" t="s">
        <v>4116</v>
      </c>
      <c r="F107" s="76" t="s">
        <v>965</v>
      </c>
      <c r="G107" s="76">
        <v>444</v>
      </c>
      <c r="H107" s="77">
        <v>1</v>
      </c>
      <c r="I107" s="33" t="str">
        <f t="shared" si="5"/>
        <v/>
      </c>
      <c r="J107" s="243">
        <f t="shared" ref="J107" si="9">_xlfn.NUMBERVALUE(I107)</f>
        <v>0</v>
      </c>
      <c r="K107" s="114"/>
      <c r="L107" s="114"/>
    </row>
    <row r="108" spans="1:12" s="36" customFormat="1" ht="12.75" customHeight="1">
      <c r="A108" s="26">
        <f t="shared" si="6"/>
        <v>88</v>
      </c>
      <c r="B108" s="158">
        <v>1</v>
      </c>
      <c r="C108" s="75" t="s">
        <v>4117</v>
      </c>
      <c r="D108" s="75" t="s">
        <v>267</v>
      </c>
      <c r="E108" s="75"/>
      <c r="F108" s="76" t="s">
        <v>651</v>
      </c>
      <c r="G108" s="76">
        <v>445</v>
      </c>
      <c r="H108" s="77">
        <v>15</v>
      </c>
      <c r="I108" s="33" t="str">
        <f t="shared" si="5"/>
        <v/>
      </c>
      <c r="J108" s="274">
        <f>IF(J109="-",_xlfn.NUMBERVALUE(I108)/1000*-1,_xlfn.NUMBERVALUE(I108)/1000)</f>
        <v>0</v>
      </c>
      <c r="K108" s="114"/>
      <c r="L108" s="114"/>
    </row>
    <row r="109" spans="1:12" s="36" customFormat="1" ht="23.25" customHeight="1">
      <c r="A109" s="26">
        <f t="shared" si="6"/>
        <v>89</v>
      </c>
      <c r="B109" s="158">
        <v>1</v>
      </c>
      <c r="C109" s="75" t="s">
        <v>4118</v>
      </c>
      <c r="D109" s="75" t="s">
        <v>270</v>
      </c>
      <c r="E109" s="75" t="s">
        <v>208</v>
      </c>
      <c r="F109" s="76" t="s">
        <v>182</v>
      </c>
      <c r="G109" s="76">
        <v>460</v>
      </c>
      <c r="H109" s="77">
        <v>1</v>
      </c>
      <c r="I109" s="33" t="str">
        <f t="shared" si="5"/>
        <v/>
      </c>
      <c r="J109" s="33" t="str">
        <f t="shared" si="7"/>
        <v/>
      </c>
      <c r="K109" s="114"/>
      <c r="L109" s="114"/>
    </row>
    <row r="110" spans="1:12" s="36" customFormat="1" ht="12.75" customHeight="1">
      <c r="A110" s="26">
        <f t="shared" si="6"/>
        <v>90</v>
      </c>
      <c r="B110" s="158">
        <v>1</v>
      </c>
      <c r="C110" s="75" t="s">
        <v>4119</v>
      </c>
      <c r="D110" s="75" t="s">
        <v>4120</v>
      </c>
      <c r="E110" s="75"/>
      <c r="F110" s="76" t="s">
        <v>364</v>
      </c>
      <c r="G110" s="76">
        <v>461</v>
      </c>
      <c r="H110" s="77">
        <v>15</v>
      </c>
      <c r="I110" s="33" t="str">
        <f t="shared" si="5"/>
        <v/>
      </c>
      <c r="J110" s="274">
        <f>IF(J111="-",_xlfn.NUMBERVALUE(I110)/100000*-1,_xlfn.NUMBERVALUE(I110)/100000)</f>
        <v>0</v>
      </c>
      <c r="K110" s="114"/>
      <c r="L110" s="114"/>
    </row>
    <row r="111" spans="1:12" s="36" customFormat="1" ht="23.25" customHeight="1">
      <c r="A111" s="26">
        <f t="shared" si="6"/>
        <v>91</v>
      </c>
      <c r="B111" s="158">
        <v>1</v>
      </c>
      <c r="C111" s="75" t="s">
        <v>4121</v>
      </c>
      <c r="D111" s="75" t="s">
        <v>4122</v>
      </c>
      <c r="E111" s="75" t="s">
        <v>208</v>
      </c>
      <c r="F111" s="76" t="s">
        <v>182</v>
      </c>
      <c r="G111" s="76">
        <v>476</v>
      </c>
      <c r="H111" s="77">
        <v>1</v>
      </c>
      <c r="I111" s="33" t="str">
        <f t="shared" si="5"/>
        <v/>
      </c>
      <c r="J111" s="33" t="str">
        <f t="shared" si="7"/>
        <v/>
      </c>
      <c r="K111" s="114"/>
      <c r="L111" s="114"/>
    </row>
    <row r="112" spans="1:12" s="36" customFormat="1" ht="12.75" customHeight="1">
      <c r="A112" s="26">
        <f t="shared" si="6"/>
        <v>92</v>
      </c>
      <c r="B112" s="158">
        <v>1</v>
      </c>
      <c r="C112" s="75" t="s">
        <v>4123</v>
      </c>
      <c r="D112" s="75" t="s">
        <v>4124</v>
      </c>
      <c r="E112" s="75"/>
      <c r="F112" s="76" t="s">
        <v>342</v>
      </c>
      <c r="G112" s="76">
        <v>477</v>
      </c>
      <c r="H112" s="77">
        <v>8</v>
      </c>
      <c r="I112" s="33" t="str">
        <f t="shared" si="5"/>
        <v/>
      </c>
      <c r="J112" s="245" t="str">
        <f t="shared" ref="J112:J113" si="10">IF(AND(I112&lt;&gt;"",I112&lt;&gt;"00000000"),DATE(LEFT(I112,4),MID(I112,5,2),RIGHT(I112,2)),"")</f>
        <v/>
      </c>
      <c r="K112" s="114"/>
      <c r="L112" s="114"/>
    </row>
    <row r="113" spans="1:12" s="36" customFormat="1" ht="12.75" customHeight="1">
      <c r="A113" s="26">
        <f t="shared" si="6"/>
        <v>93</v>
      </c>
      <c r="B113" s="158">
        <v>1</v>
      </c>
      <c r="C113" s="75" t="s">
        <v>4125</v>
      </c>
      <c r="D113" s="75" t="s">
        <v>4126</v>
      </c>
      <c r="E113" s="75"/>
      <c r="F113" s="76" t="s">
        <v>342</v>
      </c>
      <c r="G113" s="76">
        <v>485</v>
      </c>
      <c r="H113" s="77">
        <v>8</v>
      </c>
      <c r="I113" s="33" t="str">
        <f t="shared" si="5"/>
        <v/>
      </c>
      <c r="J113" s="245" t="str">
        <f t="shared" si="10"/>
        <v/>
      </c>
      <c r="K113" s="114"/>
      <c r="L113" s="114"/>
    </row>
    <row r="114" spans="1:12" s="36" customFormat="1" ht="12.75" customHeight="1">
      <c r="A114" s="26">
        <f t="shared" si="6"/>
        <v>94</v>
      </c>
      <c r="B114" s="158">
        <v>1</v>
      </c>
      <c r="C114" s="75" t="s">
        <v>4127</v>
      </c>
      <c r="D114" s="75" t="s">
        <v>3165</v>
      </c>
      <c r="E114" s="75"/>
      <c r="F114" s="76" t="s">
        <v>254</v>
      </c>
      <c r="G114" s="76">
        <v>493</v>
      </c>
      <c r="H114" s="77">
        <v>6</v>
      </c>
      <c r="I114" s="33" t="str">
        <f t="shared" si="5"/>
        <v/>
      </c>
      <c r="J114" s="33" t="str">
        <f t="shared" si="7"/>
        <v/>
      </c>
      <c r="K114" s="114"/>
      <c r="L114" s="114"/>
    </row>
    <row r="115" spans="1:12" s="36" customFormat="1" ht="12.75" customHeight="1">
      <c r="A115" s="26">
        <f t="shared" si="6"/>
        <v>95</v>
      </c>
      <c r="B115" s="158">
        <v>1</v>
      </c>
      <c r="C115" s="75" t="s">
        <v>4128</v>
      </c>
      <c r="D115" s="75" t="s">
        <v>267</v>
      </c>
      <c r="E115" s="75"/>
      <c r="F115" s="76" t="s">
        <v>268</v>
      </c>
      <c r="G115" s="76">
        <v>499</v>
      </c>
      <c r="H115" s="77">
        <v>17</v>
      </c>
      <c r="I115" s="33" t="str">
        <f t="shared" si="5"/>
        <v/>
      </c>
      <c r="J115" s="274">
        <f>IF(J116="-",_xlfn.NUMBERVALUE(I115)/100000*-1,_xlfn.NUMBERVALUE(I115)/100000)</f>
        <v>0</v>
      </c>
      <c r="K115" s="114"/>
      <c r="L115" s="114"/>
    </row>
    <row r="116" spans="1:12" s="36" customFormat="1" ht="23.25" customHeight="1">
      <c r="A116" s="26">
        <f t="shared" si="6"/>
        <v>96</v>
      </c>
      <c r="B116" s="158">
        <v>1</v>
      </c>
      <c r="C116" s="75" t="s">
        <v>4129</v>
      </c>
      <c r="D116" s="75" t="s">
        <v>4130</v>
      </c>
      <c r="E116" s="75" t="s">
        <v>208</v>
      </c>
      <c r="F116" s="76" t="s">
        <v>182</v>
      </c>
      <c r="G116" s="76">
        <v>516</v>
      </c>
      <c r="H116" s="77">
        <v>1</v>
      </c>
      <c r="I116" s="33" t="str">
        <f t="shared" si="5"/>
        <v/>
      </c>
      <c r="J116" s="33" t="str">
        <f t="shared" si="7"/>
        <v/>
      </c>
      <c r="K116" s="114"/>
      <c r="L116" s="114"/>
    </row>
    <row r="117" spans="1:12" s="36" customFormat="1" ht="12.75" customHeight="1">
      <c r="A117" s="26">
        <f t="shared" si="6"/>
        <v>97</v>
      </c>
      <c r="B117" s="158">
        <v>1</v>
      </c>
      <c r="C117" s="75" t="s">
        <v>4131</v>
      </c>
      <c r="D117" s="75" t="s">
        <v>1858</v>
      </c>
      <c r="E117" s="75"/>
      <c r="F117" s="76" t="s">
        <v>1855</v>
      </c>
      <c r="G117" s="76">
        <v>517</v>
      </c>
      <c r="H117" s="77">
        <v>17</v>
      </c>
      <c r="I117" s="33" t="str">
        <f t="shared" si="5"/>
        <v/>
      </c>
      <c r="J117" s="274">
        <f>IF(J118="-",_xlfn.NUMBERVALUE(I117)/10000000*-1,_xlfn.NUMBERVALUE(I117)/10000000)</f>
        <v>0</v>
      </c>
      <c r="K117" s="114"/>
      <c r="L117" s="114"/>
    </row>
    <row r="118" spans="1:12" s="36" customFormat="1" ht="23.25" customHeight="1">
      <c r="A118" s="26">
        <f t="shared" si="6"/>
        <v>98</v>
      </c>
      <c r="B118" s="158">
        <v>1</v>
      </c>
      <c r="C118" s="75" t="s">
        <v>4132</v>
      </c>
      <c r="D118" s="75" t="s">
        <v>2670</v>
      </c>
      <c r="E118" s="75" t="s">
        <v>208</v>
      </c>
      <c r="F118" s="76" t="s">
        <v>182</v>
      </c>
      <c r="G118" s="76">
        <v>534</v>
      </c>
      <c r="H118" s="77">
        <v>1</v>
      </c>
      <c r="I118" s="33" t="str">
        <f t="shared" si="5"/>
        <v/>
      </c>
      <c r="J118" s="33" t="str">
        <f t="shared" si="7"/>
        <v/>
      </c>
      <c r="K118" s="114"/>
      <c r="L118" s="114"/>
    </row>
    <row r="119" spans="1:12" s="36" customFormat="1" ht="12.75" customHeight="1">
      <c r="A119" s="26">
        <f t="shared" si="6"/>
        <v>99</v>
      </c>
      <c r="B119" s="158">
        <v>1</v>
      </c>
      <c r="C119" s="75" t="s">
        <v>4133</v>
      </c>
      <c r="D119" s="75" t="s">
        <v>4134</v>
      </c>
      <c r="E119" s="75"/>
      <c r="F119" s="76" t="s">
        <v>268</v>
      </c>
      <c r="G119" s="76">
        <v>535</v>
      </c>
      <c r="H119" s="77">
        <v>17</v>
      </c>
      <c r="I119" s="33" t="str">
        <f t="shared" si="5"/>
        <v/>
      </c>
      <c r="J119" s="274">
        <f>IF(J120="-",_xlfn.NUMBERVALUE(I119)/100000*-1,_xlfn.NUMBERVALUE(I119)/100000)</f>
        <v>0</v>
      </c>
      <c r="K119" s="114"/>
      <c r="L119" s="114"/>
    </row>
    <row r="120" spans="1:12" s="36" customFormat="1" ht="23.25" customHeight="1">
      <c r="A120" s="26">
        <f t="shared" si="6"/>
        <v>100</v>
      </c>
      <c r="B120" s="158">
        <v>1</v>
      </c>
      <c r="C120" s="75" t="s">
        <v>4135</v>
      </c>
      <c r="D120" s="75" t="s">
        <v>4136</v>
      </c>
      <c r="E120" s="75" t="s">
        <v>208</v>
      </c>
      <c r="F120" s="76" t="s">
        <v>182</v>
      </c>
      <c r="G120" s="76">
        <v>552</v>
      </c>
      <c r="H120" s="77">
        <v>1</v>
      </c>
      <c r="I120" s="33" t="str">
        <f t="shared" si="5"/>
        <v/>
      </c>
      <c r="J120" s="33" t="str">
        <f t="shared" si="7"/>
        <v/>
      </c>
      <c r="K120" s="114"/>
      <c r="L120" s="114"/>
    </row>
    <row r="121" spans="1:12" s="36" customFormat="1" ht="12.75" customHeight="1">
      <c r="A121" s="26">
        <f t="shared" si="6"/>
        <v>101</v>
      </c>
      <c r="B121" s="158">
        <v>1</v>
      </c>
      <c r="C121" s="75" t="s">
        <v>4137</v>
      </c>
      <c r="D121" s="75" t="s">
        <v>2844</v>
      </c>
      <c r="E121" s="75"/>
      <c r="F121" s="76" t="s">
        <v>846</v>
      </c>
      <c r="G121" s="76">
        <v>553</v>
      </c>
      <c r="H121" s="77">
        <v>7</v>
      </c>
      <c r="I121" s="33" t="str">
        <f t="shared" si="5"/>
        <v/>
      </c>
      <c r="J121" s="33" t="str">
        <f t="shared" si="7"/>
        <v/>
      </c>
      <c r="K121" s="114"/>
      <c r="L121" s="114"/>
    </row>
    <row r="122" spans="1:12" s="36" customFormat="1" ht="12.75" customHeight="1">
      <c r="A122" s="26">
        <f t="shared" si="6"/>
        <v>102</v>
      </c>
      <c r="B122" s="158">
        <v>1</v>
      </c>
      <c r="C122" s="75" t="s">
        <v>4138</v>
      </c>
      <c r="D122" s="75" t="s">
        <v>2818</v>
      </c>
      <c r="E122" s="75"/>
      <c r="F122" s="76" t="s">
        <v>215</v>
      </c>
      <c r="G122" s="76">
        <v>560</v>
      </c>
      <c r="H122" s="77">
        <v>9</v>
      </c>
      <c r="I122" s="33" t="str">
        <f t="shared" si="5"/>
        <v/>
      </c>
      <c r="J122" s="274">
        <f>IF(J123="-",_xlfn.NUMBERVALUE(I122)/100000*-1,_xlfn.NUMBERVALUE(I122)/100000)</f>
        <v>0</v>
      </c>
      <c r="K122" s="114"/>
      <c r="L122" s="114"/>
    </row>
    <row r="123" spans="1:12" s="36" customFormat="1" ht="23.25" customHeight="1">
      <c r="A123" s="26">
        <f t="shared" si="6"/>
        <v>103</v>
      </c>
      <c r="B123" s="158">
        <v>1</v>
      </c>
      <c r="C123" s="75" t="s">
        <v>4139</v>
      </c>
      <c r="D123" s="75" t="s">
        <v>2820</v>
      </c>
      <c r="E123" s="75" t="s">
        <v>208</v>
      </c>
      <c r="F123" s="76" t="s">
        <v>182</v>
      </c>
      <c r="G123" s="76">
        <v>569</v>
      </c>
      <c r="H123" s="77">
        <v>1</v>
      </c>
      <c r="I123" s="33" t="str">
        <f t="shared" si="5"/>
        <v/>
      </c>
      <c r="J123" s="33" t="str">
        <f t="shared" si="7"/>
        <v/>
      </c>
      <c r="K123" s="114"/>
      <c r="L123" s="114"/>
    </row>
    <row r="124" spans="1:12" s="36" customFormat="1" ht="67.5">
      <c r="A124" s="26">
        <f t="shared" si="6"/>
        <v>104</v>
      </c>
      <c r="B124" s="158">
        <v>1</v>
      </c>
      <c r="C124" s="75" t="s">
        <v>4140</v>
      </c>
      <c r="D124" s="75" t="s">
        <v>5119</v>
      </c>
      <c r="E124" s="75" t="s">
        <v>5118</v>
      </c>
      <c r="F124" s="76" t="s">
        <v>182</v>
      </c>
      <c r="G124" s="76">
        <v>570</v>
      </c>
      <c r="H124" s="77">
        <v>1</v>
      </c>
      <c r="I124" s="33" t="str">
        <f t="shared" si="5"/>
        <v/>
      </c>
      <c r="J124" s="33" t="str">
        <f t="shared" si="7"/>
        <v/>
      </c>
      <c r="K124" s="124" t="s">
        <v>5117</v>
      </c>
      <c r="L124" s="114"/>
    </row>
    <row r="125" spans="1:12" s="36" customFormat="1" ht="314.25" customHeight="1">
      <c r="A125" s="26">
        <f t="shared" si="6"/>
        <v>105</v>
      </c>
      <c r="B125" s="158">
        <v>1</v>
      </c>
      <c r="C125" s="75" t="s">
        <v>4141</v>
      </c>
      <c r="D125" s="75" t="s">
        <v>200</v>
      </c>
      <c r="E125" s="75" t="s">
        <v>201</v>
      </c>
      <c r="F125" s="76" t="s">
        <v>182</v>
      </c>
      <c r="G125" s="76">
        <v>571</v>
      </c>
      <c r="H125" s="77">
        <v>1</v>
      </c>
      <c r="I125" s="33" t="str">
        <f t="shared" si="5"/>
        <v/>
      </c>
      <c r="J125" s="33" t="str">
        <f t="shared" si="7"/>
        <v/>
      </c>
      <c r="K125" s="114"/>
      <c r="L125" s="114"/>
    </row>
    <row r="126" spans="1:12" s="36" customFormat="1" ht="12.75" customHeight="1">
      <c r="A126" s="26">
        <f t="shared" si="6"/>
        <v>106</v>
      </c>
      <c r="B126" s="158">
        <v>1</v>
      </c>
      <c r="C126" s="75" t="s">
        <v>4142</v>
      </c>
      <c r="D126" s="75" t="s">
        <v>317</v>
      </c>
      <c r="E126" s="75"/>
      <c r="F126" s="76" t="s">
        <v>254</v>
      </c>
      <c r="G126" s="76">
        <v>572</v>
      </c>
      <c r="H126" s="77">
        <v>6</v>
      </c>
      <c r="I126" s="33" t="str">
        <f t="shared" si="5"/>
        <v/>
      </c>
      <c r="J126" s="33" t="str">
        <f t="shared" si="7"/>
        <v/>
      </c>
      <c r="K126" s="114"/>
      <c r="L126" s="114"/>
    </row>
    <row r="127" spans="1:12" s="36" customFormat="1" ht="12.75" customHeight="1" outlineLevel="1">
      <c r="A127" s="35">
        <f t="shared" si="6"/>
        <v>106.1</v>
      </c>
      <c r="B127" s="159">
        <v>2</v>
      </c>
      <c r="C127" s="76" t="s">
        <v>4143</v>
      </c>
      <c r="D127" s="76" t="s">
        <v>4144</v>
      </c>
      <c r="E127" s="76"/>
      <c r="F127" s="76" t="s">
        <v>182</v>
      </c>
      <c r="G127" s="76">
        <v>572</v>
      </c>
      <c r="H127" s="77">
        <v>1</v>
      </c>
      <c r="I127" s="33" t="str">
        <f t="shared" si="5"/>
        <v/>
      </c>
      <c r="J127" s="33" t="str">
        <f t="shared" si="7"/>
        <v/>
      </c>
      <c r="K127" s="114"/>
      <c r="L127" s="114"/>
    </row>
    <row r="128" spans="1:12" s="36" customFormat="1" ht="12.75" customHeight="1" outlineLevel="1">
      <c r="A128" s="35">
        <f t="shared" si="6"/>
        <v>106.19999999999999</v>
      </c>
      <c r="B128" s="159">
        <v>2</v>
      </c>
      <c r="C128" s="76" t="s">
        <v>4145</v>
      </c>
      <c r="D128" s="76" t="s">
        <v>322</v>
      </c>
      <c r="E128" s="76"/>
      <c r="F128" s="76" t="s">
        <v>323</v>
      </c>
      <c r="G128" s="76">
        <v>573</v>
      </c>
      <c r="H128" s="77">
        <v>5</v>
      </c>
      <c r="I128" s="33" t="str">
        <f t="shared" si="5"/>
        <v/>
      </c>
      <c r="J128" s="33" t="str">
        <f t="shared" si="7"/>
        <v/>
      </c>
      <c r="K128" s="114"/>
      <c r="L128" s="114"/>
    </row>
    <row r="129" spans="1:22" s="36" customFormat="1" ht="90">
      <c r="A129" s="26">
        <f t="shared" si="6"/>
        <v>107</v>
      </c>
      <c r="B129" s="158">
        <v>1</v>
      </c>
      <c r="C129" s="75" t="s">
        <v>4146</v>
      </c>
      <c r="D129" s="75" t="s">
        <v>3002</v>
      </c>
      <c r="E129" s="75" t="s">
        <v>4103</v>
      </c>
      <c r="F129" s="76" t="s">
        <v>156</v>
      </c>
      <c r="G129" s="76">
        <v>578</v>
      </c>
      <c r="H129" s="77">
        <v>2</v>
      </c>
      <c r="I129" s="33" t="str">
        <f t="shared" si="5"/>
        <v/>
      </c>
      <c r="J129" s="33" t="str">
        <f t="shared" si="7"/>
        <v/>
      </c>
      <c r="K129" s="114"/>
      <c r="L129" s="114"/>
    </row>
    <row r="130" spans="1:22" s="36" customFormat="1" ht="12.75" customHeight="1">
      <c r="A130" s="26">
        <f t="shared" si="6"/>
        <v>108</v>
      </c>
      <c r="B130" s="158">
        <v>1</v>
      </c>
      <c r="C130" s="75" t="s">
        <v>4147</v>
      </c>
      <c r="D130" s="75" t="s">
        <v>3004</v>
      </c>
      <c r="E130" s="75"/>
      <c r="F130" s="76" t="s">
        <v>161</v>
      </c>
      <c r="G130" s="76">
        <v>580</v>
      </c>
      <c r="H130" s="77">
        <v>4</v>
      </c>
      <c r="I130" s="33" t="str">
        <f t="shared" ref="I130:I137" si="11">MID($I$1,G130,H130)</f>
        <v/>
      </c>
      <c r="J130" s="33" t="str">
        <f t="shared" si="7"/>
        <v/>
      </c>
      <c r="K130" s="114"/>
      <c r="L130" s="114"/>
    </row>
    <row r="131" spans="1:22" s="36" customFormat="1" ht="12.75" customHeight="1">
      <c r="A131" s="26">
        <f t="shared" ref="A131:A135" si="12">IF(B131=1,TRUNC(A130)+1,A130+0.1)</f>
        <v>109</v>
      </c>
      <c r="B131" s="158">
        <v>1</v>
      </c>
      <c r="C131" s="75" t="s">
        <v>4148</v>
      </c>
      <c r="D131" s="75" t="s">
        <v>3006</v>
      </c>
      <c r="E131" s="75"/>
      <c r="F131" s="76" t="s">
        <v>161</v>
      </c>
      <c r="G131" s="76">
        <v>584</v>
      </c>
      <c r="H131" s="77">
        <v>4</v>
      </c>
      <c r="I131" s="33" t="str">
        <f t="shared" si="11"/>
        <v/>
      </c>
      <c r="J131" s="33" t="str">
        <f t="shared" ref="J131:J152" si="13">I131</f>
        <v/>
      </c>
      <c r="K131" s="114"/>
      <c r="L131" s="114"/>
    </row>
    <row r="132" spans="1:22" s="36" customFormat="1" ht="12.75" customHeight="1">
      <c r="A132" s="26">
        <f t="shared" si="12"/>
        <v>110</v>
      </c>
      <c r="B132" s="158">
        <v>1</v>
      </c>
      <c r="C132" s="75" t="s">
        <v>4149</v>
      </c>
      <c r="D132" s="75" t="s">
        <v>3008</v>
      </c>
      <c r="E132" s="75"/>
      <c r="F132" s="76" t="s">
        <v>182</v>
      </c>
      <c r="G132" s="76">
        <v>588</v>
      </c>
      <c r="H132" s="77">
        <v>1</v>
      </c>
      <c r="I132" s="33" t="str">
        <f t="shared" si="11"/>
        <v/>
      </c>
      <c r="J132" s="33" t="str">
        <f t="shared" si="13"/>
        <v/>
      </c>
      <c r="K132" s="114"/>
      <c r="L132" s="114"/>
    </row>
    <row r="133" spans="1:22" s="36" customFormat="1" ht="12.75" customHeight="1">
      <c r="A133" s="26">
        <f t="shared" si="12"/>
        <v>111</v>
      </c>
      <c r="B133" s="158">
        <v>1</v>
      </c>
      <c r="C133" s="75" t="s">
        <v>4150</v>
      </c>
      <c r="D133" s="75" t="s">
        <v>3010</v>
      </c>
      <c r="E133" s="75"/>
      <c r="F133" s="76" t="s">
        <v>182</v>
      </c>
      <c r="G133" s="76">
        <v>589</v>
      </c>
      <c r="H133" s="77">
        <v>1</v>
      </c>
      <c r="I133" s="33" t="str">
        <f t="shared" si="11"/>
        <v/>
      </c>
      <c r="J133" s="33" t="str">
        <f t="shared" si="13"/>
        <v/>
      </c>
      <c r="K133" s="114"/>
      <c r="L133" s="114"/>
    </row>
    <row r="134" spans="1:22" s="36" customFormat="1" ht="12.75" customHeight="1">
      <c r="A134" s="26">
        <f t="shared" si="12"/>
        <v>112</v>
      </c>
      <c r="B134" s="158">
        <v>1</v>
      </c>
      <c r="C134" s="75" t="s">
        <v>4151</v>
      </c>
      <c r="D134" s="75" t="s">
        <v>4152</v>
      </c>
      <c r="E134" s="75"/>
      <c r="F134" s="76" t="s">
        <v>182</v>
      </c>
      <c r="G134" s="76">
        <v>590</v>
      </c>
      <c r="H134" s="77">
        <v>1</v>
      </c>
      <c r="I134" s="33" t="str">
        <f t="shared" si="11"/>
        <v/>
      </c>
      <c r="J134" s="33" t="str">
        <f t="shared" si="13"/>
        <v/>
      </c>
      <c r="K134" s="114"/>
      <c r="L134" s="114"/>
    </row>
    <row r="135" spans="1:22" s="36" customFormat="1" ht="12.75" customHeight="1">
      <c r="A135" s="26">
        <f t="shared" si="12"/>
        <v>113</v>
      </c>
      <c r="B135" s="158">
        <v>1</v>
      </c>
      <c r="C135" s="75" t="s">
        <v>4153</v>
      </c>
      <c r="D135" s="75" t="s">
        <v>4154</v>
      </c>
      <c r="E135" s="75"/>
      <c r="F135" s="76" t="s">
        <v>342</v>
      </c>
      <c r="G135" s="76">
        <v>591</v>
      </c>
      <c r="H135" s="77">
        <v>8</v>
      </c>
      <c r="I135" s="33" t="str">
        <f t="shared" si="11"/>
        <v/>
      </c>
      <c r="J135" s="245" t="str">
        <f>IF(AND(I135&lt;&gt;"",I135&lt;&gt;"00000000"),DATE(LEFT(I135,4),MID(I135,5,2),RIGHT(I135,2)),"")</f>
        <v/>
      </c>
      <c r="K135" s="114"/>
      <c r="L135" s="114"/>
    </row>
    <row r="136" spans="1:22" s="36" customFormat="1" ht="45">
      <c r="A136" s="26">
        <f>IF(B136=1,TRUNC(A134)+1,A134+0.1)</f>
        <v>113</v>
      </c>
      <c r="B136" s="158">
        <v>1</v>
      </c>
      <c r="C136" s="75" t="s">
        <v>4155</v>
      </c>
      <c r="D136" s="75" t="s">
        <v>4156</v>
      </c>
      <c r="E136" s="75" t="s">
        <v>4157</v>
      </c>
      <c r="F136" s="76" t="s">
        <v>182</v>
      </c>
      <c r="G136" s="76">
        <v>599</v>
      </c>
      <c r="H136" s="77">
        <v>1</v>
      </c>
      <c r="I136" s="33" t="str">
        <f t="shared" si="11"/>
        <v/>
      </c>
      <c r="J136" s="33" t="str">
        <f t="shared" si="13"/>
        <v/>
      </c>
      <c r="K136" s="114"/>
      <c r="L136" s="114"/>
    </row>
    <row r="137" spans="1:22" s="36" customFormat="1" ht="12.75" customHeight="1">
      <c r="A137" s="26">
        <f t="shared" ref="A137" si="14">IF(B137=1,TRUNC(A135)+1,A135+0.1)</f>
        <v>114</v>
      </c>
      <c r="B137" s="158">
        <v>1</v>
      </c>
      <c r="C137" s="75" t="s">
        <v>4158</v>
      </c>
      <c r="D137" s="75" t="s">
        <v>749</v>
      </c>
      <c r="E137" s="75"/>
      <c r="F137" s="76" t="s">
        <v>182</v>
      </c>
      <c r="G137" s="76">
        <v>600</v>
      </c>
      <c r="H137" s="77">
        <v>1</v>
      </c>
      <c r="I137" s="213" t="str">
        <f t="shared" si="11"/>
        <v/>
      </c>
      <c r="J137" s="213" t="str">
        <f t="shared" si="13"/>
        <v/>
      </c>
      <c r="K137" s="114"/>
      <c r="L137" s="114"/>
    </row>
    <row r="138" spans="1:22" s="73" customFormat="1" ht="12.75" customHeight="1">
      <c r="A138" s="105"/>
      <c r="B138" s="106"/>
      <c r="C138" s="69" t="s">
        <v>5241</v>
      </c>
      <c r="D138" s="67"/>
      <c r="E138" s="67"/>
      <c r="F138" s="67"/>
      <c r="G138" s="67"/>
      <c r="H138" s="70"/>
      <c r="I138" s="71"/>
      <c r="J138" s="71"/>
      <c r="K138" s="72"/>
      <c r="L138" s="72"/>
      <c r="M138" s="107"/>
      <c r="N138" s="107"/>
      <c r="O138" s="108"/>
      <c r="P138" s="108"/>
      <c r="Q138" s="108"/>
      <c r="R138" s="108"/>
      <c r="S138" s="108"/>
      <c r="T138" s="108"/>
      <c r="U138" s="108"/>
      <c r="V138" s="108"/>
    </row>
    <row r="139" spans="1:22" s="88" customFormat="1" ht="12.75" customHeight="1" outlineLevel="1">
      <c r="A139" s="26">
        <f>IF(B139=1,TRUNC(A137)+1,A137+0.1)</f>
        <v>115</v>
      </c>
      <c r="B139" s="74">
        <v>1</v>
      </c>
      <c r="C139" s="75" t="s">
        <v>5242</v>
      </c>
      <c r="D139" s="75" t="s">
        <v>5243</v>
      </c>
      <c r="E139" s="75"/>
      <c r="F139" s="76" t="s">
        <v>1212</v>
      </c>
      <c r="G139" s="76">
        <v>601</v>
      </c>
      <c r="H139" s="77">
        <v>30</v>
      </c>
      <c r="I139" s="33" t="str">
        <f t="shared" ref="I139:I140" si="15">MID($I$1,G139,H139)</f>
        <v/>
      </c>
      <c r="J139" s="33" t="str">
        <f t="shared" si="13"/>
        <v/>
      </c>
      <c r="K139" s="78"/>
      <c r="L139" s="76"/>
      <c r="M139" s="138"/>
      <c r="N139" s="138"/>
    </row>
    <row r="140" spans="1:22" s="88" customFormat="1" ht="11.25" outlineLevel="1">
      <c r="A140" s="26">
        <f t="shared" ref="A140" si="16">IF(B140=1,TRUNC(A139)+1,A139+0.1)</f>
        <v>116</v>
      </c>
      <c r="B140" s="74">
        <v>1</v>
      </c>
      <c r="C140" s="75" t="s">
        <v>5244</v>
      </c>
      <c r="D140" s="75" t="s">
        <v>5245</v>
      </c>
      <c r="E140" s="75"/>
      <c r="F140" s="76" t="s">
        <v>1212</v>
      </c>
      <c r="G140" s="76">
        <v>631</v>
      </c>
      <c r="H140" s="77">
        <v>30</v>
      </c>
      <c r="I140" s="33" t="str">
        <f t="shared" si="15"/>
        <v/>
      </c>
      <c r="J140" s="33" t="str">
        <f t="shared" si="13"/>
        <v/>
      </c>
      <c r="K140" s="78"/>
      <c r="L140" s="76"/>
      <c r="M140" s="138"/>
      <c r="N140" s="138"/>
    </row>
    <row r="141" spans="1:22" s="88" customFormat="1" ht="11.25" outlineLevel="1">
      <c r="A141" s="26">
        <f t="shared" ref="A141:A152" si="17">IF(B141=1,TRUNC(A140)+1,A140+0.1)</f>
        <v>117</v>
      </c>
      <c r="B141" s="74">
        <v>1</v>
      </c>
      <c r="C141" s="75" t="s">
        <v>5246</v>
      </c>
      <c r="D141" s="75" t="s">
        <v>5247</v>
      </c>
      <c r="E141" s="75"/>
      <c r="F141" s="76" t="s">
        <v>1212</v>
      </c>
      <c r="G141" s="76">
        <v>661</v>
      </c>
      <c r="H141" s="77">
        <v>30</v>
      </c>
      <c r="I141" s="33" t="str">
        <f t="shared" ref="I141:I152" si="18">MID($I$1,G141,H141)</f>
        <v/>
      </c>
      <c r="J141" s="33" t="str">
        <f t="shared" si="13"/>
        <v/>
      </c>
      <c r="K141" s="78"/>
      <c r="L141" s="76"/>
      <c r="M141" s="138"/>
      <c r="N141" s="138"/>
    </row>
    <row r="142" spans="1:22" s="88" customFormat="1" ht="11.25" outlineLevel="1">
      <c r="A142" s="26">
        <f t="shared" si="17"/>
        <v>118</v>
      </c>
      <c r="B142" s="74">
        <v>1</v>
      </c>
      <c r="C142" s="75" t="s">
        <v>5248</v>
      </c>
      <c r="D142" s="75" t="s">
        <v>5249</v>
      </c>
      <c r="E142" s="75"/>
      <c r="F142" s="76" t="s">
        <v>1212</v>
      </c>
      <c r="G142" s="76">
        <v>691</v>
      </c>
      <c r="H142" s="77">
        <v>30</v>
      </c>
      <c r="I142" s="33" t="str">
        <f t="shared" si="18"/>
        <v/>
      </c>
      <c r="J142" s="33" t="str">
        <f t="shared" si="13"/>
        <v/>
      </c>
      <c r="K142" s="78"/>
      <c r="L142" s="76"/>
      <c r="M142" s="138"/>
      <c r="N142" s="138"/>
    </row>
    <row r="143" spans="1:22" s="88" customFormat="1" ht="11.25" outlineLevel="1">
      <c r="A143" s="26">
        <f t="shared" si="17"/>
        <v>119</v>
      </c>
      <c r="B143" s="74">
        <v>1</v>
      </c>
      <c r="C143" s="75" t="s">
        <v>5250</v>
      </c>
      <c r="D143" s="75" t="s">
        <v>5251</v>
      </c>
      <c r="E143" s="75"/>
      <c r="F143" s="76" t="s">
        <v>1212</v>
      </c>
      <c r="G143" s="76">
        <v>721</v>
      </c>
      <c r="H143" s="77">
        <v>30</v>
      </c>
      <c r="I143" s="33" t="str">
        <f t="shared" si="18"/>
        <v/>
      </c>
      <c r="J143" s="33" t="str">
        <f t="shared" si="13"/>
        <v/>
      </c>
      <c r="K143" s="78"/>
      <c r="L143" s="76"/>
      <c r="M143" s="138"/>
      <c r="N143" s="138"/>
    </row>
    <row r="144" spans="1:22" s="88" customFormat="1" ht="11.25" outlineLevel="1">
      <c r="A144" s="26">
        <f t="shared" si="17"/>
        <v>120</v>
      </c>
      <c r="B144" s="74">
        <v>1</v>
      </c>
      <c r="C144" s="75" t="s">
        <v>5252</v>
      </c>
      <c r="D144" s="75" t="s">
        <v>5253</v>
      </c>
      <c r="E144" s="75"/>
      <c r="F144" s="76" t="s">
        <v>1212</v>
      </c>
      <c r="G144" s="76">
        <v>751</v>
      </c>
      <c r="H144" s="77">
        <v>30</v>
      </c>
      <c r="I144" s="33" t="str">
        <f t="shared" si="18"/>
        <v/>
      </c>
      <c r="J144" s="33" t="str">
        <f t="shared" si="13"/>
        <v/>
      </c>
      <c r="K144" s="78"/>
      <c r="L144" s="76"/>
      <c r="M144" s="138"/>
      <c r="N144" s="138"/>
    </row>
    <row r="145" spans="1:12" s="36" customFormat="1" ht="12.75" customHeight="1">
      <c r="A145" s="26">
        <f t="shared" si="17"/>
        <v>121</v>
      </c>
      <c r="B145" s="158">
        <v>1</v>
      </c>
      <c r="C145" s="26" t="s">
        <v>5596</v>
      </c>
      <c r="D145" s="26" t="s">
        <v>5584</v>
      </c>
      <c r="E145" s="26"/>
      <c r="F145" s="35" t="s">
        <v>215</v>
      </c>
      <c r="G145" s="31">
        <f>G144+H144</f>
        <v>781</v>
      </c>
      <c r="H145" s="32">
        <v>9</v>
      </c>
      <c r="I145" s="33" t="str">
        <f t="shared" si="18"/>
        <v/>
      </c>
      <c r="J145" s="274">
        <f>IF(J146="-",_xlfn.NUMBERVALUE(I145)/100000*-1,_xlfn.NUMBERVALUE(I145)/100000)</f>
        <v>0</v>
      </c>
      <c r="K145" s="114"/>
      <c r="L145" s="114"/>
    </row>
    <row r="146" spans="1:12" s="36" customFormat="1" ht="22.5">
      <c r="A146" s="26">
        <f t="shared" si="17"/>
        <v>122</v>
      </c>
      <c r="B146" s="158">
        <v>1</v>
      </c>
      <c r="C146" s="26" t="s">
        <v>5597</v>
      </c>
      <c r="D146" s="26" t="s">
        <v>5586</v>
      </c>
      <c r="E146" s="26" t="s">
        <v>784</v>
      </c>
      <c r="F146" s="35" t="s">
        <v>182</v>
      </c>
      <c r="G146" s="31">
        <f t="shared" ref="G146" si="19">G145+H145</f>
        <v>790</v>
      </c>
      <c r="H146" s="32">
        <v>1</v>
      </c>
      <c r="I146" s="33" t="str">
        <f t="shared" si="18"/>
        <v/>
      </c>
      <c r="J146" s="33" t="str">
        <f t="shared" si="13"/>
        <v/>
      </c>
      <c r="K146" s="114"/>
      <c r="L146" s="114"/>
    </row>
    <row r="147" spans="1:12" s="36" customFormat="1" ht="12.75" customHeight="1">
      <c r="A147" s="26">
        <f t="shared" si="17"/>
        <v>123</v>
      </c>
      <c r="B147" s="158">
        <v>1</v>
      </c>
      <c r="C147" s="26" t="s">
        <v>5598</v>
      </c>
      <c r="D147" s="26" t="s">
        <v>5589</v>
      </c>
      <c r="E147" s="26"/>
      <c r="F147" s="35" t="s">
        <v>215</v>
      </c>
      <c r="G147" s="31">
        <f>G146+H146</f>
        <v>791</v>
      </c>
      <c r="H147" s="32">
        <v>9</v>
      </c>
      <c r="I147" s="33" t="str">
        <f t="shared" si="18"/>
        <v/>
      </c>
      <c r="J147" s="274">
        <f>IF(J148="-",_xlfn.NUMBERVALUE(I147)/100000*-1,_xlfn.NUMBERVALUE(I147)/100000)</f>
        <v>0</v>
      </c>
      <c r="K147" s="114"/>
      <c r="L147" s="114"/>
    </row>
    <row r="148" spans="1:12" s="36" customFormat="1" ht="22.5">
      <c r="A148" s="26">
        <f t="shared" si="17"/>
        <v>124</v>
      </c>
      <c r="B148" s="158">
        <v>1</v>
      </c>
      <c r="C148" s="26" t="s">
        <v>5599</v>
      </c>
      <c r="D148" s="26" t="s">
        <v>5590</v>
      </c>
      <c r="E148" s="26" t="s">
        <v>784</v>
      </c>
      <c r="F148" s="35" t="s">
        <v>4437</v>
      </c>
      <c r="G148" s="31">
        <f t="shared" ref="G148:G151" si="20">G147+H147</f>
        <v>800</v>
      </c>
      <c r="H148" s="32">
        <v>1</v>
      </c>
      <c r="I148" s="33" t="str">
        <f t="shared" si="18"/>
        <v/>
      </c>
      <c r="J148" s="33" t="str">
        <f t="shared" si="13"/>
        <v/>
      </c>
      <c r="K148" s="114"/>
      <c r="L148" s="114"/>
    </row>
    <row r="149" spans="1:12" s="36" customFormat="1" ht="12.75" customHeight="1">
      <c r="A149" s="26">
        <f t="shared" si="17"/>
        <v>125</v>
      </c>
      <c r="B149" s="158">
        <v>1</v>
      </c>
      <c r="C149" s="26" t="s">
        <v>5600</v>
      </c>
      <c r="D149" s="26" t="s">
        <v>5592</v>
      </c>
      <c r="E149" s="26"/>
      <c r="F149" s="35" t="s">
        <v>215</v>
      </c>
      <c r="G149" s="31">
        <f t="shared" si="20"/>
        <v>801</v>
      </c>
      <c r="H149" s="32">
        <v>9</v>
      </c>
      <c r="I149" s="33" t="str">
        <f t="shared" si="18"/>
        <v/>
      </c>
      <c r="J149" s="274">
        <f>IF(J150="-",_xlfn.NUMBERVALUE(I149)/100000*-1,_xlfn.NUMBERVALUE(I149)/100000)</f>
        <v>0</v>
      </c>
      <c r="K149" s="114"/>
      <c r="L149" s="114"/>
    </row>
    <row r="150" spans="1:12" s="36" customFormat="1" ht="22.5">
      <c r="A150" s="26">
        <f t="shared" si="17"/>
        <v>126</v>
      </c>
      <c r="B150" s="158">
        <v>1</v>
      </c>
      <c r="C150" s="26" t="s">
        <v>5601</v>
      </c>
      <c r="D150" s="26" t="s">
        <v>5594</v>
      </c>
      <c r="E150" s="26" t="s">
        <v>784</v>
      </c>
      <c r="F150" s="35" t="s">
        <v>182</v>
      </c>
      <c r="G150" s="31">
        <f t="shared" si="20"/>
        <v>810</v>
      </c>
      <c r="H150" s="32">
        <v>1</v>
      </c>
      <c r="I150" s="33" t="str">
        <f t="shared" si="18"/>
        <v/>
      </c>
      <c r="J150" s="33" t="str">
        <f t="shared" si="13"/>
        <v/>
      </c>
      <c r="K150" s="114"/>
      <c r="L150" s="114"/>
    </row>
    <row r="151" spans="1:12" s="36" customFormat="1" ht="22.5">
      <c r="A151" s="26">
        <f t="shared" si="17"/>
        <v>127</v>
      </c>
      <c r="B151" s="158">
        <v>1</v>
      </c>
      <c r="C151" s="26" t="s">
        <v>5602</v>
      </c>
      <c r="D151" s="26" t="s">
        <v>5603</v>
      </c>
      <c r="E151" s="26" t="s">
        <v>4044</v>
      </c>
      <c r="F151" s="35" t="s">
        <v>182</v>
      </c>
      <c r="G151" s="31">
        <f t="shared" si="20"/>
        <v>811</v>
      </c>
      <c r="H151" s="32">
        <v>1</v>
      </c>
      <c r="I151" s="33" t="str">
        <f t="shared" si="18"/>
        <v/>
      </c>
      <c r="J151" s="33" t="str">
        <f t="shared" si="13"/>
        <v/>
      </c>
      <c r="K151" s="114"/>
      <c r="L151" s="114"/>
    </row>
    <row r="152" spans="1:12" s="36" customFormat="1" ht="22.5">
      <c r="A152" s="26">
        <f t="shared" si="17"/>
        <v>128</v>
      </c>
      <c r="B152" s="158">
        <v>1</v>
      </c>
      <c r="C152" s="75" t="s">
        <v>5867</v>
      </c>
      <c r="D152" s="75" t="s">
        <v>5868</v>
      </c>
      <c r="E152" s="75"/>
      <c r="F152" s="76" t="s">
        <v>307</v>
      </c>
      <c r="G152" s="230">
        <f>G151+H151</f>
        <v>812</v>
      </c>
      <c r="H152" s="77">
        <v>12</v>
      </c>
      <c r="I152" s="192" t="str">
        <f t="shared" si="18"/>
        <v/>
      </c>
      <c r="J152" s="192" t="str">
        <f t="shared" si="13"/>
        <v/>
      </c>
      <c r="K152" s="114"/>
      <c r="L152" s="114"/>
    </row>
    <row r="153" spans="1:12" s="36" customFormat="1" ht="22.5">
      <c r="A153" s="26">
        <f t="shared" ref="A153:A161" si="21">IF(B153=1,TRUNC(A152)+1,A152+0.1)</f>
        <v>129</v>
      </c>
      <c r="B153" s="158">
        <v>1</v>
      </c>
      <c r="C153" s="75" t="s">
        <v>5869</v>
      </c>
      <c r="D153" s="75" t="s">
        <v>5878</v>
      </c>
      <c r="E153" s="75"/>
      <c r="F153" s="76" t="s">
        <v>307</v>
      </c>
      <c r="G153" s="230">
        <f t="shared" ref="G153:G161" si="22">G152+H152</f>
        <v>824</v>
      </c>
      <c r="H153" s="77">
        <v>12</v>
      </c>
      <c r="I153" s="192" t="str">
        <f t="shared" ref="I153:I161" si="23">MID($I$1,G153,H153)</f>
        <v/>
      </c>
      <c r="J153" s="192" t="str">
        <f t="shared" ref="J153:J161" si="24">I153</f>
        <v/>
      </c>
      <c r="K153" s="114"/>
      <c r="L153" s="114"/>
    </row>
    <row r="154" spans="1:12" s="36" customFormat="1" ht="22.5">
      <c r="A154" s="26">
        <f t="shared" si="21"/>
        <v>130</v>
      </c>
      <c r="B154" s="158">
        <v>1</v>
      </c>
      <c r="C154" s="75" t="s">
        <v>5870</v>
      </c>
      <c r="D154" s="75" t="s">
        <v>5879</v>
      </c>
      <c r="E154" s="75"/>
      <c r="F154" s="76" t="s">
        <v>307</v>
      </c>
      <c r="G154" s="230">
        <f t="shared" si="22"/>
        <v>836</v>
      </c>
      <c r="H154" s="77">
        <v>12</v>
      </c>
      <c r="I154" s="192" t="str">
        <f t="shared" si="23"/>
        <v/>
      </c>
      <c r="J154" s="192" t="str">
        <f t="shared" si="24"/>
        <v/>
      </c>
      <c r="K154" s="114"/>
      <c r="L154" s="114"/>
    </row>
    <row r="155" spans="1:12" s="36" customFormat="1" ht="22.5">
      <c r="A155" s="26">
        <f t="shared" si="21"/>
        <v>131</v>
      </c>
      <c r="B155" s="158">
        <v>1</v>
      </c>
      <c r="C155" s="75" t="s">
        <v>5871</v>
      </c>
      <c r="D155" s="75" t="s">
        <v>5880</v>
      </c>
      <c r="E155" s="75"/>
      <c r="F155" s="76" t="s">
        <v>307</v>
      </c>
      <c r="G155" s="230">
        <f t="shared" si="22"/>
        <v>848</v>
      </c>
      <c r="H155" s="77">
        <v>12</v>
      </c>
      <c r="I155" s="192" t="str">
        <f t="shared" si="23"/>
        <v/>
      </c>
      <c r="J155" s="192" t="str">
        <f t="shared" si="24"/>
        <v/>
      </c>
      <c r="K155" s="114"/>
      <c r="L155" s="114"/>
    </row>
    <row r="156" spans="1:12" s="36" customFormat="1" ht="22.5">
      <c r="A156" s="26">
        <f t="shared" si="21"/>
        <v>132</v>
      </c>
      <c r="B156" s="158">
        <v>1</v>
      </c>
      <c r="C156" s="75" t="s">
        <v>5872</v>
      </c>
      <c r="D156" s="75" t="s">
        <v>5881</v>
      </c>
      <c r="E156" s="75"/>
      <c r="F156" s="76" t="s">
        <v>307</v>
      </c>
      <c r="G156" s="230">
        <f t="shared" si="22"/>
        <v>860</v>
      </c>
      <c r="H156" s="77">
        <v>12</v>
      </c>
      <c r="I156" s="192" t="str">
        <f t="shared" si="23"/>
        <v/>
      </c>
      <c r="J156" s="192" t="str">
        <f t="shared" si="24"/>
        <v/>
      </c>
      <c r="K156" s="114"/>
      <c r="L156" s="114"/>
    </row>
    <row r="157" spans="1:12" s="36" customFormat="1" ht="22.5">
      <c r="A157" s="26">
        <f t="shared" si="21"/>
        <v>133</v>
      </c>
      <c r="B157" s="158">
        <v>1</v>
      </c>
      <c r="C157" s="75" t="s">
        <v>5873</v>
      </c>
      <c r="D157" s="75" t="s">
        <v>5882</v>
      </c>
      <c r="E157" s="75"/>
      <c r="F157" s="76" t="s">
        <v>307</v>
      </c>
      <c r="G157" s="230">
        <f t="shared" si="22"/>
        <v>872</v>
      </c>
      <c r="H157" s="77">
        <v>12</v>
      </c>
      <c r="I157" s="192" t="str">
        <f t="shared" si="23"/>
        <v/>
      </c>
      <c r="J157" s="192" t="str">
        <f t="shared" si="24"/>
        <v/>
      </c>
      <c r="K157" s="114"/>
      <c r="L157" s="114"/>
    </row>
    <row r="158" spans="1:12" s="36" customFormat="1" ht="22.5">
      <c r="A158" s="26">
        <f t="shared" si="21"/>
        <v>134</v>
      </c>
      <c r="B158" s="158">
        <v>1</v>
      </c>
      <c r="C158" s="75" t="s">
        <v>5874</v>
      </c>
      <c r="D158" s="75" t="s">
        <v>5883</v>
      </c>
      <c r="E158" s="75"/>
      <c r="F158" s="76" t="s">
        <v>307</v>
      </c>
      <c r="G158" s="230">
        <f t="shared" si="22"/>
        <v>884</v>
      </c>
      <c r="H158" s="77">
        <v>12</v>
      </c>
      <c r="I158" s="192" t="str">
        <f t="shared" si="23"/>
        <v/>
      </c>
      <c r="J158" s="192" t="str">
        <f t="shared" si="24"/>
        <v/>
      </c>
      <c r="K158" s="114"/>
      <c r="L158" s="114"/>
    </row>
    <row r="159" spans="1:12" s="36" customFormat="1" ht="22.5">
      <c r="A159" s="26">
        <f t="shared" si="21"/>
        <v>135</v>
      </c>
      <c r="B159" s="158">
        <v>1</v>
      </c>
      <c r="C159" s="75" t="s">
        <v>5875</v>
      </c>
      <c r="D159" s="75" t="s">
        <v>5884</v>
      </c>
      <c r="E159" s="75"/>
      <c r="F159" s="76" t="s">
        <v>307</v>
      </c>
      <c r="G159" s="230">
        <f t="shared" si="22"/>
        <v>896</v>
      </c>
      <c r="H159" s="77">
        <v>12</v>
      </c>
      <c r="I159" s="192" t="str">
        <f t="shared" si="23"/>
        <v/>
      </c>
      <c r="J159" s="192" t="str">
        <f t="shared" si="24"/>
        <v/>
      </c>
      <c r="K159" s="114"/>
      <c r="L159" s="114"/>
    </row>
    <row r="160" spans="1:12" s="36" customFormat="1" ht="22.5">
      <c r="A160" s="26">
        <f t="shared" si="21"/>
        <v>136</v>
      </c>
      <c r="B160" s="158">
        <v>1</v>
      </c>
      <c r="C160" s="75" t="s">
        <v>5876</v>
      </c>
      <c r="D160" s="75" t="s">
        <v>5885</v>
      </c>
      <c r="E160" s="75"/>
      <c r="F160" s="76" t="s">
        <v>307</v>
      </c>
      <c r="G160" s="230">
        <f t="shared" si="22"/>
        <v>908</v>
      </c>
      <c r="H160" s="77">
        <v>12</v>
      </c>
      <c r="I160" s="192" t="str">
        <f t="shared" si="23"/>
        <v/>
      </c>
      <c r="J160" s="192" t="str">
        <f t="shared" si="24"/>
        <v/>
      </c>
      <c r="K160" s="114"/>
      <c r="L160" s="114"/>
    </row>
    <row r="161" spans="1:12" s="36" customFormat="1" ht="22.5">
      <c r="A161" s="26">
        <f t="shared" si="21"/>
        <v>137</v>
      </c>
      <c r="B161" s="158">
        <v>1</v>
      </c>
      <c r="C161" s="75" t="s">
        <v>5877</v>
      </c>
      <c r="D161" s="75" t="s">
        <v>5886</v>
      </c>
      <c r="E161" s="75"/>
      <c r="F161" s="76" t="s">
        <v>307</v>
      </c>
      <c r="G161" s="230">
        <f t="shared" si="22"/>
        <v>920</v>
      </c>
      <c r="H161" s="77">
        <v>12</v>
      </c>
      <c r="I161" s="192" t="str">
        <f t="shared" si="23"/>
        <v/>
      </c>
      <c r="J161" s="192" t="str">
        <f t="shared" si="24"/>
        <v/>
      </c>
      <c r="K161" s="114"/>
      <c r="L161" s="114"/>
    </row>
    <row r="162" spans="1:12" s="36" customFormat="1" ht="22.5">
      <c r="A162" s="26">
        <f t="shared" ref="A162" si="25">IF(B162=1,TRUNC(A161)+1,A161+0.1)</f>
        <v>138</v>
      </c>
      <c r="B162" s="158">
        <v>1</v>
      </c>
      <c r="C162" s="75" t="s">
        <v>5887</v>
      </c>
      <c r="D162" s="75" t="s">
        <v>5888</v>
      </c>
      <c r="E162" s="75"/>
      <c r="F162" s="76" t="s">
        <v>176</v>
      </c>
      <c r="G162" s="230">
        <f t="shared" ref="G162" si="26">G161+H161</f>
        <v>932</v>
      </c>
      <c r="H162" s="77">
        <v>20</v>
      </c>
      <c r="I162" s="192" t="str">
        <f t="shared" ref="I162" si="27">MID($I$1,G162,H162)</f>
        <v/>
      </c>
      <c r="J162" s="192" t="str">
        <f t="shared" ref="J162" si="28">I162</f>
        <v/>
      </c>
      <c r="K162" s="114"/>
      <c r="L162" s="114"/>
    </row>
    <row r="163" spans="1:12" s="36" customFormat="1" ht="12.75">
      <c r="A163" s="26">
        <f t="shared" ref="A163" si="29">IF(B163=1,TRUNC(A162)+1,A162+0.1)</f>
        <v>139</v>
      </c>
      <c r="B163" s="158">
        <v>1</v>
      </c>
      <c r="C163" s="75" t="s">
        <v>5889</v>
      </c>
      <c r="D163" s="75" t="s">
        <v>5890</v>
      </c>
      <c r="E163" s="75"/>
      <c r="F163" s="76" t="s">
        <v>342</v>
      </c>
      <c r="G163" s="230">
        <f t="shared" ref="G163" si="30">G162+H162</f>
        <v>952</v>
      </c>
      <c r="H163" s="77">
        <v>8</v>
      </c>
      <c r="I163" s="192" t="str">
        <f t="shared" ref="I163" si="31">MID($I$1,G163,H163)</f>
        <v/>
      </c>
      <c r="J163" s="245" t="str">
        <f t="shared" ref="J163:J164" si="32">IF(AND(I163&lt;&gt;"",I163&lt;&gt;"00000000"),DATE(LEFT(I163,4),MID(I163,5,2),RIGHT(I163,2)),"")</f>
        <v/>
      </c>
      <c r="K163" s="114"/>
      <c r="L163" s="114"/>
    </row>
    <row r="164" spans="1:12" s="36" customFormat="1" ht="12.75">
      <c r="A164" s="26">
        <f t="shared" ref="A164:A165" si="33">IF(B164=1,TRUNC(A163)+1,A163+0.1)</f>
        <v>140</v>
      </c>
      <c r="B164" s="158">
        <v>1</v>
      </c>
      <c r="C164" s="75" t="s">
        <v>5891</v>
      </c>
      <c r="D164" s="75" t="s">
        <v>5892</v>
      </c>
      <c r="E164" s="75"/>
      <c r="F164" s="76" t="s">
        <v>342</v>
      </c>
      <c r="G164" s="230">
        <f t="shared" ref="G164" si="34">G163+H163</f>
        <v>960</v>
      </c>
      <c r="H164" s="77">
        <v>8</v>
      </c>
      <c r="I164" s="192" t="str">
        <f t="shared" ref="I164:I165" si="35">MID($I$1,G164,H164)</f>
        <v/>
      </c>
      <c r="J164" s="245" t="str">
        <f t="shared" si="32"/>
        <v/>
      </c>
      <c r="K164" s="114"/>
      <c r="L164" s="114"/>
    </row>
    <row r="165" spans="1:12" s="36" customFormat="1" ht="12.75" customHeight="1">
      <c r="A165" s="26">
        <f t="shared" si="33"/>
        <v>141</v>
      </c>
      <c r="B165" s="158">
        <v>1</v>
      </c>
      <c r="C165" s="75" t="s">
        <v>5895</v>
      </c>
      <c r="D165" s="75" t="s">
        <v>5893</v>
      </c>
      <c r="E165" s="75"/>
      <c r="F165" s="76" t="s">
        <v>153</v>
      </c>
      <c r="G165" s="230">
        <f>G164+H164</f>
        <v>968</v>
      </c>
      <c r="H165" s="77">
        <v>6</v>
      </c>
      <c r="I165" s="33" t="str">
        <f t="shared" si="35"/>
        <v/>
      </c>
      <c r="J165" s="243">
        <f>_xlfn.NUMBERVALUE(I165)</f>
        <v>0</v>
      </c>
      <c r="K165" s="114"/>
      <c r="L165" s="114"/>
    </row>
    <row r="166" spans="1:12" s="36" customFormat="1" ht="12.75" customHeight="1">
      <c r="A166" s="26">
        <f t="shared" ref="A166:A171" si="36">IF(B166=1,TRUNC(A165)+1,A165+0.1)</f>
        <v>142</v>
      </c>
      <c r="B166" s="158">
        <v>1</v>
      </c>
      <c r="C166" s="75" t="s">
        <v>5896</v>
      </c>
      <c r="D166" s="75" t="s">
        <v>5894</v>
      </c>
      <c r="E166" s="75"/>
      <c r="F166" s="76" t="s">
        <v>153</v>
      </c>
      <c r="G166" s="230">
        <f>G165+H165</f>
        <v>974</v>
      </c>
      <c r="H166" s="77">
        <v>6</v>
      </c>
      <c r="I166" s="33" t="str">
        <f t="shared" ref="I166:I171" si="37">MID($I$1,G166,H166)</f>
        <v/>
      </c>
      <c r="J166" s="243">
        <f>_xlfn.NUMBERVALUE(I166)</f>
        <v>0</v>
      </c>
      <c r="K166" s="114"/>
      <c r="L166" s="114"/>
    </row>
    <row r="167" spans="1:12" s="36" customFormat="1" ht="22.5">
      <c r="A167" s="26">
        <f t="shared" si="36"/>
        <v>143</v>
      </c>
      <c r="B167" s="158">
        <v>1</v>
      </c>
      <c r="C167" s="75" t="s">
        <v>5897</v>
      </c>
      <c r="D167" s="75" t="s">
        <v>5898</v>
      </c>
      <c r="E167" s="75"/>
      <c r="F167" s="76" t="s">
        <v>4405</v>
      </c>
      <c r="G167" s="230">
        <f t="shared" ref="G167:G170" si="38">G166+H166</f>
        <v>980</v>
      </c>
      <c r="H167" s="77">
        <v>100</v>
      </c>
      <c r="I167" s="192" t="str">
        <f t="shared" si="37"/>
        <v/>
      </c>
      <c r="J167" s="192" t="str">
        <f t="shared" ref="J167:J168" si="39">I167</f>
        <v/>
      </c>
      <c r="K167" s="114"/>
      <c r="L167" s="114"/>
    </row>
    <row r="168" spans="1:12" s="36" customFormat="1" ht="22.5">
      <c r="A168" s="26">
        <f t="shared" si="36"/>
        <v>144</v>
      </c>
      <c r="B168" s="158">
        <v>1</v>
      </c>
      <c r="C168" s="75" t="s">
        <v>5899</v>
      </c>
      <c r="D168" s="75" t="s">
        <v>5888</v>
      </c>
      <c r="E168" s="75"/>
      <c r="F168" s="76" t="s">
        <v>176</v>
      </c>
      <c r="G168" s="230">
        <f t="shared" si="38"/>
        <v>1080</v>
      </c>
      <c r="H168" s="77">
        <v>20</v>
      </c>
      <c r="I168" s="192" t="str">
        <f t="shared" si="37"/>
        <v/>
      </c>
      <c r="J168" s="192" t="str">
        <f t="shared" si="39"/>
        <v/>
      </c>
      <c r="K168" s="114"/>
      <c r="L168" s="114"/>
    </row>
    <row r="169" spans="1:12" s="36" customFormat="1" ht="12.75">
      <c r="A169" s="26">
        <f t="shared" si="36"/>
        <v>145</v>
      </c>
      <c r="B169" s="158">
        <v>1</v>
      </c>
      <c r="C169" s="75" t="s">
        <v>5900</v>
      </c>
      <c r="D169" s="75" t="s">
        <v>5905</v>
      </c>
      <c r="E169" s="75"/>
      <c r="F169" s="76" t="s">
        <v>342</v>
      </c>
      <c r="G169" s="230">
        <f t="shared" si="38"/>
        <v>1100</v>
      </c>
      <c r="H169" s="77">
        <v>8</v>
      </c>
      <c r="I169" s="192" t="str">
        <f t="shared" si="37"/>
        <v/>
      </c>
      <c r="J169" s="245" t="str">
        <f t="shared" ref="J169:J170" si="40">IF(AND(I169&lt;&gt;"",I169&lt;&gt;"00000000"),DATE(LEFT(I169,4),MID(I169,5,2),RIGHT(I169,2)),"")</f>
        <v/>
      </c>
      <c r="K169" s="114"/>
      <c r="L169" s="114"/>
    </row>
    <row r="170" spans="1:12" s="36" customFormat="1" ht="12.75">
      <c r="A170" s="26">
        <f t="shared" si="36"/>
        <v>146</v>
      </c>
      <c r="B170" s="158">
        <v>1</v>
      </c>
      <c r="C170" s="75" t="s">
        <v>5901</v>
      </c>
      <c r="D170" s="75" t="s">
        <v>5906</v>
      </c>
      <c r="E170" s="75"/>
      <c r="F170" s="76" t="s">
        <v>342</v>
      </c>
      <c r="G170" s="230">
        <f t="shared" si="38"/>
        <v>1108</v>
      </c>
      <c r="H170" s="77">
        <v>8</v>
      </c>
      <c r="I170" s="192" t="str">
        <f t="shared" si="37"/>
        <v/>
      </c>
      <c r="J170" s="245" t="str">
        <f t="shared" si="40"/>
        <v/>
      </c>
      <c r="K170" s="114"/>
      <c r="L170" s="114"/>
    </row>
    <row r="171" spans="1:12" s="36" customFormat="1" ht="12.75" customHeight="1">
      <c r="A171" s="26">
        <f t="shared" si="36"/>
        <v>147</v>
      </c>
      <c r="B171" s="158">
        <v>1</v>
      </c>
      <c r="C171" s="75" t="s">
        <v>5902</v>
      </c>
      <c r="D171" s="75" t="s">
        <v>5907</v>
      </c>
      <c r="E171" s="75"/>
      <c r="F171" s="76" t="s">
        <v>153</v>
      </c>
      <c r="G171" s="230">
        <f>G170+H170</f>
        <v>1116</v>
      </c>
      <c r="H171" s="77">
        <v>6</v>
      </c>
      <c r="I171" s="33" t="str">
        <f t="shared" si="37"/>
        <v/>
      </c>
      <c r="J171" s="243">
        <f>_xlfn.NUMBERVALUE(I171)</f>
        <v>0</v>
      </c>
      <c r="K171" s="114"/>
      <c r="L171" s="114"/>
    </row>
    <row r="172" spans="1:12" s="36" customFormat="1" ht="12.75" customHeight="1">
      <c r="A172" s="26">
        <f t="shared" ref="A172:A177" si="41">IF(B172=1,TRUNC(A171)+1,A171+0.1)</f>
        <v>148</v>
      </c>
      <c r="B172" s="158">
        <v>1</v>
      </c>
      <c r="C172" s="75" t="s">
        <v>5903</v>
      </c>
      <c r="D172" s="75" t="s">
        <v>5908</v>
      </c>
      <c r="E172" s="75"/>
      <c r="F172" s="76" t="s">
        <v>153</v>
      </c>
      <c r="G172" s="230">
        <f>G171+H171</f>
        <v>1122</v>
      </c>
      <c r="H172" s="77">
        <v>6</v>
      </c>
      <c r="I172" s="33" t="str">
        <f t="shared" ref="I172:I177" si="42">MID($I$1,G172,H172)</f>
        <v/>
      </c>
      <c r="J172" s="243">
        <f>_xlfn.NUMBERVALUE(I172)</f>
        <v>0</v>
      </c>
      <c r="K172" s="114"/>
      <c r="L172" s="114"/>
    </row>
    <row r="173" spans="1:12" s="36" customFormat="1" ht="22.5">
      <c r="A173" s="26">
        <f t="shared" si="41"/>
        <v>149</v>
      </c>
      <c r="B173" s="158">
        <v>1</v>
      </c>
      <c r="C173" s="75" t="s">
        <v>5904</v>
      </c>
      <c r="D173" s="75" t="s">
        <v>5909</v>
      </c>
      <c r="E173" s="75"/>
      <c r="F173" s="76" t="s">
        <v>4405</v>
      </c>
      <c r="G173" s="230">
        <f t="shared" ref="G173:G176" si="43">G172+H172</f>
        <v>1128</v>
      </c>
      <c r="H173" s="77">
        <v>100</v>
      </c>
      <c r="I173" s="192" t="str">
        <f t="shared" si="42"/>
        <v/>
      </c>
      <c r="J173" s="192" t="str">
        <f t="shared" ref="J173:J174" si="44">I173</f>
        <v/>
      </c>
      <c r="K173" s="114"/>
      <c r="L173" s="114"/>
    </row>
    <row r="174" spans="1:12" s="36" customFormat="1" ht="22.5">
      <c r="A174" s="26">
        <f t="shared" si="41"/>
        <v>150</v>
      </c>
      <c r="B174" s="158">
        <v>1</v>
      </c>
      <c r="C174" s="75" t="s">
        <v>5910</v>
      </c>
      <c r="D174" s="75" t="s">
        <v>5916</v>
      </c>
      <c r="E174" s="75"/>
      <c r="F174" s="76" t="s">
        <v>176</v>
      </c>
      <c r="G174" s="230">
        <f t="shared" si="43"/>
        <v>1228</v>
      </c>
      <c r="H174" s="77">
        <v>20</v>
      </c>
      <c r="I174" s="192" t="str">
        <f t="shared" si="42"/>
        <v/>
      </c>
      <c r="J174" s="192" t="str">
        <f t="shared" si="44"/>
        <v/>
      </c>
      <c r="K174" s="114"/>
      <c r="L174" s="114"/>
    </row>
    <row r="175" spans="1:12" s="36" customFormat="1" ht="12.75">
      <c r="A175" s="26">
        <f t="shared" si="41"/>
        <v>151</v>
      </c>
      <c r="B175" s="158">
        <v>1</v>
      </c>
      <c r="C175" s="75" t="s">
        <v>5911</v>
      </c>
      <c r="D175" s="75" t="s">
        <v>5917</v>
      </c>
      <c r="E175" s="75"/>
      <c r="F175" s="76" t="s">
        <v>342</v>
      </c>
      <c r="G175" s="230">
        <f t="shared" si="43"/>
        <v>1248</v>
      </c>
      <c r="H175" s="77">
        <v>8</v>
      </c>
      <c r="I175" s="192" t="str">
        <f t="shared" si="42"/>
        <v/>
      </c>
      <c r="J175" s="245" t="str">
        <f t="shared" ref="J175:J176" si="45">IF(AND(I175&lt;&gt;"",I175&lt;&gt;"00000000"),DATE(LEFT(I175,4),MID(I175,5,2),RIGHT(I175,2)),"")</f>
        <v/>
      </c>
      <c r="K175" s="114"/>
      <c r="L175" s="114"/>
    </row>
    <row r="176" spans="1:12" s="36" customFormat="1" ht="12.75">
      <c r="A176" s="26">
        <f t="shared" si="41"/>
        <v>152</v>
      </c>
      <c r="B176" s="158">
        <v>1</v>
      </c>
      <c r="C176" s="75" t="s">
        <v>5912</v>
      </c>
      <c r="D176" s="75" t="s">
        <v>5918</v>
      </c>
      <c r="E176" s="75"/>
      <c r="F176" s="76" t="s">
        <v>342</v>
      </c>
      <c r="G176" s="230">
        <f t="shared" si="43"/>
        <v>1256</v>
      </c>
      <c r="H176" s="77">
        <v>8</v>
      </c>
      <c r="I176" s="192" t="str">
        <f t="shared" si="42"/>
        <v/>
      </c>
      <c r="J176" s="245" t="str">
        <f t="shared" si="45"/>
        <v/>
      </c>
      <c r="K176" s="114"/>
      <c r="L176" s="114"/>
    </row>
    <row r="177" spans="1:12" s="36" customFormat="1" ht="12.75" customHeight="1">
      <c r="A177" s="26">
        <f t="shared" si="41"/>
        <v>153</v>
      </c>
      <c r="B177" s="158">
        <v>1</v>
      </c>
      <c r="C177" s="75" t="s">
        <v>5913</v>
      </c>
      <c r="D177" s="75" t="s">
        <v>5919</v>
      </c>
      <c r="E177" s="75"/>
      <c r="F177" s="76" t="s">
        <v>153</v>
      </c>
      <c r="G177" s="230">
        <f>G176+H176</f>
        <v>1264</v>
      </c>
      <c r="H177" s="77">
        <v>6</v>
      </c>
      <c r="I177" s="33" t="str">
        <f t="shared" si="42"/>
        <v/>
      </c>
      <c r="J177" s="243">
        <f>_xlfn.NUMBERVALUE(I177)</f>
        <v>0</v>
      </c>
      <c r="K177" s="114"/>
      <c r="L177" s="114"/>
    </row>
    <row r="178" spans="1:12" s="36" customFormat="1" ht="12.75" customHeight="1">
      <c r="A178" s="26">
        <f t="shared" ref="A178:A183" si="46">IF(B178=1,TRUNC(A177)+1,A177+0.1)</f>
        <v>154</v>
      </c>
      <c r="B178" s="158">
        <v>1</v>
      </c>
      <c r="C178" s="75" t="s">
        <v>5914</v>
      </c>
      <c r="D178" s="75" t="s">
        <v>5920</v>
      </c>
      <c r="E178" s="75"/>
      <c r="F178" s="76" t="s">
        <v>153</v>
      </c>
      <c r="G178" s="230">
        <f>G177+H177</f>
        <v>1270</v>
      </c>
      <c r="H178" s="77">
        <v>6</v>
      </c>
      <c r="I178" s="33" t="str">
        <f t="shared" ref="I178:I183" si="47">MID($I$1,G178,H178)</f>
        <v/>
      </c>
      <c r="J178" s="243">
        <f>_xlfn.NUMBERVALUE(I178)</f>
        <v>0</v>
      </c>
      <c r="K178" s="114"/>
      <c r="L178" s="114"/>
    </row>
    <row r="179" spans="1:12" s="36" customFormat="1" ht="22.5">
      <c r="A179" s="26">
        <f t="shared" si="46"/>
        <v>155</v>
      </c>
      <c r="B179" s="158">
        <v>1</v>
      </c>
      <c r="C179" s="75" t="s">
        <v>5915</v>
      </c>
      <c r="D179" s="75" t="s">
        <v>5921</v>
      </c>
      <c r="E179" s="75"/>
      <c r="F179" s="76" t="s">
        <v>4405</v>
      </c>
      <c r="G179" s="230">
        <f t="shared" ref="G179:G182" si="48">G178+H178</f>
        <v>1276</v>
      </c>
      <c r="H179" s="77">
        <v>100</v>
      </c>
      <c r="I179" s="192" t="str">
        <f t="shared" si="47"/>
        <v/>
      </c>
      <c r="J179" s="192" t="str">
        <f t="shared" ref="J179:J180" si="49">I179</f>
        <v/>
      </c>
      <c r="K179" s="114"/>
      <c r="L179" s="114"/>
    </row>
    <row r="180" spans="1:12" s="36" customFormat="1" ht="22.5">
      <c r="A180" s="26">
        <f t="shared" si="46"/>
        <v>156</v>
      </c>
      <c r="B180" s="158">
        <v>1</v>
      </c>
      <c r="C180" s="75" t="s">
        <v>5922</v>
      </c>
      <c r="D180" s="75" t="s">
        <v>5916</v>
      </c>
      <c r="E180" s="75"/>
      <c r="F180" s="76" t="s">
        <v>176</v>
      </c>
      <c r="G180" s="230">
        <f t="shared" si="48"/>
        <v>1376</v>
      </c>
      <c r="H180" s="77">
        <v>20</v>
      </c>
      <c r="I180" s="192" t="str">
        <f t="shared" si="47"/>
        <v/>
      </c>
      <c r="J180" s="192" t="str">
        <f t="shared" si="49"/>
        <v/>
      </c>
      <c r="K180" s="114"/>
      <c r="L180" s="114"/>
    </row>
    <row r="181" spans="1:12" s="36" customFormat="1" ht="12.75">
      <c r="A181" s="26">
        <f t="shared" si="46"/>
        <v>157</v>
      </c>
      <c r="B181" s="158">
        <v>1</v>
      </c>
      <c r="C181" s="75" t="s">
        <v>5923</v>
      </c>
      <c r="D181" s="75" t="s">
        <v>5928</v>
      </c>
      <c r="E181" s="75"/>
      <c r="F181" s="76" t="s">
        <v>342</v>
      </c>
      <c r="G181" s="230">
        <f t="shared" si="48"/>
        <v>1396</v>
      </c>
      <c r="H181" s="77">
        <v>8</v>
      </c>
      <c r="I181" s="192" t="str">
        <f t="shared" si="47"/>
        <v/>
      </c>
      <c r="J181" s="245" t="str">
        <f t="shared" ref="J181:J182" si="50">IF(AND(I181&lt;&gt;"",I181&lt;&gt;"00000000"),DATE(LEFT(I181,4),MID(I181,5,2),RIGHT(I181,2)),"")</f>
        <v/>
      </c>
      <c r="K181" s="114"/>
      <c r="L181" s="114"/>
    </row>
    <row r="182" spans="1:12" s="36" customFormat="1" ht="12.75">
      <c r="A182" s="26">
        <f t="shared" si="46"/>
        <v>158</v>
      </c>
      <c r="B182" s="158">
        <v>1</v>
      </c>
      <c r="C182" s="75" t="s">
        <v>5924</v>
      </c>
      <c r="D182" s="75" t="s">
        <v>5929</v>
      </c>
      <c r="E182" s="75"/>
      <c r="F182" s="76" t="s">
        <v>342</v>
      </c>
      <c r="G182" s="230">
        <f t="shared" si="48"/>
        <v>1404</v>
      </c>
      <c r="H182" s="77">
        <v>8</v>
      </c>
      <c r="I182" s="192" t="str">
        <f t="shared" si="47"/>
        <v/>
      </c>
      <c r="J182" s="245" t="str">
        <f t="shared" si="50"/>
        <v/>
      </c>
      <c r="K182" s="114"/>
      <c r="L182" s="114"/>
    </row>
    <row r="183" spans="1:12" s="36" customFormat="1" ht="12.75" customHeight="1">
      <c r="A183" s="26">
        <f t="shared" si="46"/>
        <v>159</v>
      </c>
      <c r="B183" s="158">
        <v>1</v>
      </c>
      <c r="C183" s="75" t="s">
        <v>5925</v>
      </c>
      <c r="D183" s="75" t="s">
        <v>5930</v>
      </c>
      <c r="E183" s="75"/>
      <c r="F183" s="76" t="s">
        <v>153</v>
      </c>
      <c r="G183" s="230">
        <f>G182+H182</f>
        <v>1412</v>
      </c>
      <c r="H183" s="77">
        <v>6</v>
      </c>
      <c r="I183" s="33" t="str">
        <f t="shared" si="47"/>
        <v/>
      </c>
      <c r="J183" s="243">
        <f>_xlfn.NUMBERVALUE(I183)</f>
        <v>0</v>
      </c>
      <c r="K183" s="114"/>
      <c r="L183" s="114"/>
    </row>
    <row r="184" spans="1:12" s="36" customFormat="1" ht="12.75" customHeight="1">
      <c r="A184" s="26">
        <f t="shared" ref="A184:A188" si="51">IF(B184=1,TRUNC(A183)+1,A183+0.1)</f>
        <v>160</v>
      </c>
      <c r="B184" s="158">
        <v>1</v>
      </c>
      <c r="C184" s="75" t="s">
        <v>5926</v>
      </c>
      <c r="D184" s="75" t="s">
        <v>5931</v>
      </c>
      <c r="E184" s="75"/>
      <c r="F184" s="76" t="s">
        <v>153</v>
      </c>
      <c r="G184" s="230">
        <f>G183+H183</f>
        <v>1418</v>
      </c>
      <c r="H184" s="77">
        <v>6</v>
      </c>
      <c r="I184" s="33" t="str">
        <f t="shared" ref="I184:I188" si="52">MID($I$1,G184,H184)</f>
        <v/>
      </c>
      <c r="J184" s="243">
        <f>_xlfn.NUMBERVALUE(I184)</f>
        <v>0</v>
      </c>
      <c r="K184" s="114"/>
      <c r="L184" s="114"/>
    </row>
    <row r="185" spans="1:12" s="36" customFormat="1" ht="22.5">
      <c r="A185" s="26">
        <f t="shared" si="51"/>
        <v>161</v>
      </c>
      <c r="B185" s="158">
        <v>1</v>
      </c>
      <c r="C185" s="75" t="s">
        <v>5927</v>
      </c>
      <c r="D185" s="75" t="s">
        <v>5932</v>
      </c>
      <c r="E185" s="75"/>
      <c r="F185" s="76" t="s">
        <v>4405</v>
      </c>
      <c r="G185" s="230">
        <f t="shared" ref="G185:G188" si="53">G184+H184</f>
        <v>1424</v>
      </c>
      <c r="H185" s="77">
        <v>100</v>
      </c>
      <c r="I185" s="192" t="str">
        <f t="shared" si="52"/>
        <v/>
      </c>
      <c r="J185" s="192" t="str">
        <f t="shared" ref="J185:J188" si="54">I185</f>
        <v/>
      </c>
      <c r="K185" s="114"/>
      <c r="L185" s="114"/>
    </row>
    <row r="186" spans="1:12" s="36" customFormat="1" ht="33.75">
      <c r="A186" s="26">
        <f t="shared" si="51"/>
        <v>162</v>
      </c>
      <c r="B186" s="158">
        <v>1</v>
      </c>
      <c r="C186" s="75" t="s">
        <v>5996</v>
      </c>
      <c r="D186" s="75" t="s">
        <v>5988</v>
      </c>
      <c r="E186" s="75" t="s">
        <v>5989</v>
      </c>
      <c r="F186" s="76" t="s">
        <v>182</v>
      </c>
      <c r="G186" s="230">
        <f t="shared" si="53"/>
        <v>1524</v>
      </c>
      <c r="H186" s="77">
        <v>1</v>
      </c>
      <c r="I186" s="192" t="str">
        <f t="shared" si="52"/>
        <v/>
      </c>
      <c r="J186" s="192" t="str">
        <f t="shared" si="54"/>
        <v/>
      </c>
      <c r="K186" s="114"/>
      <c r="L186" s="114"/>
    </row>
    <row r="187" spans="1:12" s="36" customFormat="1" ht="67.5">
      <c r="A187" s="26">
        <f t="shared" si="51"/>
        <v>163</v>
      </c>
      <c r="B187" s="158">
        <v>1</v>
      </c>
      <c r="C187" s="75" t="s">
        <v>5997</v>
      </c>
      <c r="D187" s="75" t="s">
        <v>5991</v>
      </c>
      <c r="E187" s="75" t="s">
        <v>5992</v>
      </c>
      <c r="F187" s="76" t="s">
        <v>176</v>
      </c>
      <c r="G187" s="230">
        <f t="shared" si="53"/>
        <v>1525</v>
      </c>
      <c r="H187" s="77">
        <v>20</v>
      </c>
      <c r="I187" s="192" t="str">
        <f t="shared" si="52"/>
        <v/>
      </c>
      <c r="J187" s="192" t="str">
        <f t="shared" si="54"/>
        <v/>
      </c>
      <c r="K187" s="114"/>
      <c r="L187" s="114"/>
    </row>
    <row r="188" spans="1:12" s="36" customFormat="1" ht="23.25" thickBot="1">
      <c r="A188" s="26">
        <f t="shared" si="51"/>
        <v>164</v>
      </c>
      <c r="B188" s="158">
        <v>1</v>
      </c>
      <c r="C188" s="75" t="s">
        <v>5998</v>
      </c>
      <c r="D188" s="75" t="s">
        <v>5994</v>
      </c>
      <c r="E188" s="75" t="s">
        <v>5995</v>
      </c>
      <c r="F188" s="76" t="s">
        <v>1212</v>
      </c>
      <c r="G188" s="230">
        <f t="shared" si="53"/>
        <v>1545</v>
      </c>
      <c r="H188" s="77">
        <v>30</v>
      </c>
      <c r="I188" s="133" t="str">
        <f t="shared" si="52"/>
        <v/>
      </c>
      <c r="J188" s="133" t="str">
        <f t="shared" si="54"/>
        <v/>
      </c>
      <c r="K188" s="114"/>
      <c r="L188" s="114"/>
    </row>
    <row r="189" spans="1:12" ht="15.95" customHeight="1" thickTop="1"/>
  </sheetData>
  <autoFilter ref="A1:L151" xr:uid="{00000000-0009-0000-0000-00001B000000}">
    <filterColumn colId="11">
      <filters blank="1">
        <filter val="Use L204-GRINFIN classification instead."/>
      </filters>
    </filterColumn>
  </autoFilter>
  <conditionalFormatting sqref="A2:K5 A6:J6 A124:J124 A42:J42 L7:L137 A140:E140 E142:E144 G140:L144 F146:K146 F148 A125:K137 A7:K41 A43:K123 G148:K151 A152:L152 A189:L254">
    <cfRule type="expression" dxfId="267" priority="86">
      <formula>$K2&lt;&gt;""</formula>
    </cfRule>
  </conditionalFormatting>
  <conditionalFormatting sqref="L2:L5">
    <cfRule type="expression" dxfId="266" priority="85">
      <formula>$K2&lt;&gt;""</formula>
    </cfRule>
  </conditionalFormatting>
  <conditionalFormatting sqref="K6">
    <cfRule type="expression" dxfId="265" priority="84">
      <formula>$K6&lt;&gt;""</formula>
    </cfRule>
  </conditionalFormatting>
  <conditionalFormatting sqref="L6">
    <cfRule type="expression" dxfId="264" priority="83">
      <formula>$K6&lt;&gt;""</formula>
    </cfRule>
  </conditionalFormatting>
  <conditionalFormatting sqref="K124">
    <cfRule type="expression" dxfId="263" priority="82">
      <formula>$K124&lt;&gt;""</formula>
    </cfRule>
  </conditionalFormatting>
  <conditionalFormatting sqref="K42">
    <cfRule type="expression" dxfId="262" priority="81">
      <formula>$K42&lt;&gt;""</formula>
    </cfRule>
  </conditionalFormatting>
  <conditionalFormatting sqref="A138:L139">
    <cfRule type="expression" dxfId="261" priority="79">
      <formula>$K138&lt;&gt;""</formula>
    </cfRule>
  </conditionalFormatting>
  <conditionalFormatting sqref="A141:E141">
    <cfRule type="expression" dxfId="260" priority="77">
      <formula>$K141&lt;&gt;""</formula>
    </cfRule>
  </conditionalFormatting>
  <conditionalFormatting sqref="A142:B142">
    <cfRule type="expression" dxfId="259" priority="75">
      <formula>$K142&lt;&gt;""</formula>
    </cfRule>
  </conditionalFormatting>
  <conditionalFormatting sqref="A143:B143">
    <cfRule type="expression" dxfId="258" priority="73">
      <formula>$K143&lt;&gt;""</formula>
    </cfRule>
  </conditionalFormatting>
  <conditionalFormatting sqref="A144:B144">
    <cfRule type="expression" dxfId="257" priority="71">
      <formula>$K144&lt;&gt;""</formula>
    </cfRule>
  </conditionalFormatting>
  <conditionalFormatting sqref="C142:D142">
    <cfRule type="expression" dxfId="256" priority="69">
      <formula>$K142&lt;&gt;""</formula>
    </cfRule>
  </conditionalFormatting>
  <conditionalFormatting sqref="C143:D143">
    <cfRule type="expression" dxfId="255" priority="68">
      <formula>$K143&lt;&gt;""</formula>
    </cfRule>
  </conditionalFormatting>
  <conditionalFormatting sqref="C144:D144">
    <cfRule type="expression" dxfId="254" priority="67">
      <formula>$K144&lt;&gt;""</formula>
    </cfRule>
  </conditionalFormatting>
  <conditionalFormatting sqref="F140:F144">
    <cfRule type="expression" dxfId="253" priority="66">
      <formula>$K140&lt;&gt;""</formula>
    </cfRule>
  </conditionalFormatting>
  <conditionalFormatting sqref="A145:A151">
    <cfRule type="expression" dxfId="252" priority="65">
      <formula>$K145&lt;&gt;""</formula>
    </cfRule>
  </conditionalFormatting>
  <conditionalFormatting sqref="B145:I145 K145">
    <cfRule type="expression" dxfId="251" priority="64">
      <formula>$K145&lt;&gt;""</formula>
    </cfRule>
  </conditionalFormatting>
  <conditionalFormatting sqref="L145">
    <cfRule type="expression" dxfId="250" priority="63">
      <formula>$K145&lt;&gt;""</formula>
    </cfRule>
  </conditionalFormatting>
  <conditionalFormatting sqref="B146:C146">
    <cfRule type="expression" dxfId="249" priority="62">
      <formula>$K146&lt;&gt;""</formula>
    </cfRule>
  </conditionalFormatting>
  <conditionalFormatting sqref="L146">
    <cfRule type="expression" dxfId="248" priority="61">
      <formula>$K146&lt;&gt;""</formula>
    </cfRule>
  </conditionalFormatting>
  <conditionalFormatting sqref="B150:C150">
    <cfRule type="expression" dxfId="247" priority="60">
      <formula>$K150&lt;&gt;""</formula>
    </cfRule>
  </conditionalFormatting>
  <conditionalFormatting sqref="L150">
    <cfRule type="expression" dxfId="246" priority="59">
      <formula>$K150&lt;&gt;""</formula>
    </cfRule>
  </conditionalFormatting>
  <conditionalFormatting sqref="B149:E149">
    <cfRule type="expression" dxfId="245" priority="58">
      <formula>$K149&lt;&gt;""</formula>
    </cfRule>
  </conditionalFormatting>
  <conditionalFormatting sqref="L149">
    <cfRule type="expression" dxfId="244" priority="57">
      <formula>$K149&lt;&gt;""</formula>
    </cfRule>
  </conditionalFormatting>
  <conditionalFormatting sqref="D146">
    <cfRule type="expression" dxfId="243" priority="56">
      <formula>$K146&lt;&gt;""</formula>
    </cfRule>
  </conditionalFormatting>
  <conditionalFormatting sqref="E146">
    <cfRule type="expression" dxfId="242" priority="55">
      <formula>$K146&lt;&gt;""</formula>
    </cfRule>
  </conditionalFormatting>
  <conditionalFormatting sqref="B147:I147 K147">
    <cfRule type="expression" dxfId="241" priority="54">
      <formula>$K147&lt;&gt;""</formula>
    </cfRule>
  </conditionalFormatting>
  <conditionalFormatting sqref="L147">
    <cfRule type="expression" dxfId="240" priority="53">
      <formula>$K147&lt;&gt;""</formula>
    </cfRule>
  </conditionalFormatting>
  <conditionalFormatting sqref="B148:C148">
    <cfRule type="expression" dxfId="239" priority="52">
      <formula>$K148&lt;&gt;""</formula>
    </cfRule>
  </conditionalFormatting>
  <conditionalFormatting sqref="L148">
    <cfRule type="expression" dxfId="238" priority="51">
      <formula>$K148&lt;&gt;""</formula>
    </cfRule>
  </conditionalFormatting>
  <conditionalFormatting sqref="D148">
    <cfRule type="expression" dxfId="237" priority="50">
      <formula>$K148&lt;&gt;""</formula>
    </cfRule>
  </conditionalFormatting>
  <conditionalFormatting sqref="E148">
    <cfRule type="expression" dxfId="236" priority="49">
      <formula>$K148&lt;&gt;""</formula>
    </cfRule>
  </conditionalFormatting>
  <conditionalFormatting sqref="F149">
    <cfRule type="expression" dxfId="235" priority="48">
      <formula>$K149&lt;&gt;""</formula>
    </cfRule>
  </conditionalFormatting>
  <conditionalFormatting sqref="B151:D151">
    <cfRule type="expression" dxfId="234" priority="47">
      <formula>$K151&lt;&gt;""</formula>
    </cfRule>
  </conditionalFormatting>
  <conditionalFormatting sqref="L151">
    <cfRule type="expression" dxfId="233" priority="46">
      <formula>$K151&lt;&gt;""</formula>
    </cfRule>
  </conditionalFormatting>
  <conditionalFormatting sqref="D150">
    <cfRule type="expression" dxfId="232" priority="45">
      <formula>$K150&lt;&gt;""</formula>
    </cfRule>
  </conditionalFormatting>
  <conditionalFormatting sqref="E150">
    <cfRule type="expression" dxfId="231" priority="44">
      <formula>$K150&lt;&gt;""</formula>
    </cfRule>
  </conditionalFormatting>
  <conditionalFormatting sqref="F150">
    <cfRule type="expression" dxfId="230" priority="43">
      <formula>$K150&lt;&gt;""</formula>
    </cfRule>
  </conditionalFormatting>
  <conditionalFormatting sqref="E151">
    <cfRule type="expression" dxfId="229" priority="42">
      <formula>$K151&lt;&gt;""</formula>
    </cfRule>
  </conditionalFormatting>
  <conditionalFormatting sqref="F151">
    <cfRule type="expression" dxfId="228" priority="41">
      <formula>$K151&lt;&gt;""</formula>
    </cfRule>
  </conditionalFormatting>
  <conditionalFormatting sqref="J147 J145">
    <cfRule type="expression" dxfId="227" priority="38">
      <formula>$K145&lt;&gt;""</formula>
    </cfRule>
  </conditionalFormatting>
  <conditionalFormatting sqref="A153:L161">
    <cfRule type="expression" dxfId="226" priority="36">
      <formula>$K153&lt;&gt;""</formula>
    </cfRule>
  </conditionalFormatting>
  <conditionalFormatting sqref="A162:L162">
    <cfRule type="expression" dxfId="225" priority="35">
      <formula>$K162&lt;&gt;""</formula>
    </cfRule>
  </conditionalFormatting>
  <conditionalFormatting sqref="A163:I163 K163:L163">
    <cfRule type="expression" dxfId="224" priority="34">
      <formula>$K163&lt;&gt;""</formula>
    </cfRule>
  </conditionalFormatting>
  <conditionalFormatting sqref="J163">
    <cfRule type="expression" dxfId="223" priority="33">
      <formula>$K163&lt;&gt;""</formula>
    </cfRule>
  </conditionalFormatting>
  <conditionalFormatting sqref="A164:I164 K164:L164">
    <cfRule type="expression" dxfId="222" priority="32">
      <formula>$K164&lt;&gt;""</formula>
    </cfRule>
  </conditionalFormatting>
  <conditionalFormatting sqref="J164">
    <cfRule type="expression" dxfId="221" priority="31">
      <formula>$K164&lt;&gt;""</formula>
    </cfRule>
  </conditionalFormatting>
  <conditionalFormatting sqref="A165:L165">
    <cfRule type="expression" dxfId="220" priority="30">
      <formula>$K165&lt;&gt;""</formula>
    </cfRule>
  </conditionalFormatting>
  <conditionalFormatting sqref="A166:L166">
    <cfRule type="expression" dxfId="219" priority="29">
      <formula>$K166&lt;&gt;""</formula>
    </cfRule>
  </conditionalFormatting>
  <conditionalFormatting sqref="A167:L167">
    <cfRule type="expression" dxfId="218" priority="28">
      <formula>$K167&lt;&gt;""</formula>
    </cfRule>
  </conditionalFormatting>
  <conditionalFormatting sqref="A168:L168">
    <cfRule type="expression" dxfId="217" priority="27">
      <formula>$K168&lt;&gt;""</formula>
    </cfRule>
  </conditionalFormatting>
  <conditionalFormatting sqref="A169:I169 K169:L169">
    <cfRule type="expression" dxfId="216" priority="26">
      <formula>$K169&lt;&gt;""</formula>
    </cfRule>
  </conditionalFormatting>
  <conditionalFormatting sqref="J169">
    <cfRule type="expression" dxfId="215" priority="25">
      <formula>$K169&lt;&gt;""</formula>
    </cfRule>
  </conditionalFormatting>
  <conditionalFormatting sqref="A170:I170 K170:L170">
    <cfRule type="expression" dxfId="214" priority="24">
      <formula>$K170&lt;&gt;""</formula>
    </cfRule>
  </conditionalFormatting>
  <conditionalFormatting sqref="J170">
    <cfRule type="expression" dxfId="213" priority="23">
      <formula>$K170&lt;&gt;""</formula>
    </cfRule>
  </conditionalFormatting>
  <conditionalFormatting sqref="A171:L171">
    <cfRule type="expression" dxfId="212" priority="22">
      <formula>$K171&lt;&gt;""</formula>
    </cfRule>
  </conditionalFormatting>
  <conditionalFormatting sqref="A172:L172">
    <cfRule type="expression" dxfId="211" priority="21">
      <formula>$K172&lt;&gt;""</formula>
    </cfRule>
  </conditionalFormatting>
  <conditionalFormatting sqref="A173:L173">
    <cfRule type="expression" dxfId="210" priority="20">
      <formula>$K173&lt;&gt;""</formula>
    </cfRule>
  </conditionalFormatting>
  <conditionalFormatting sqref="A174:L174">
    <cfRule type="expression" dxfId="209" priority="19">
      <formula>$K174&lt;&gt;""</formula>
    </cfRule>
  </conditionalFormatting>
  <conditionalFormatting sqref="A175:I175 K175:L175">
    <cfRule type="expression" dxfId="208" priority="18">
      <formula>$K175&lt;&gt;""</formula>
    </cfRule>
  </conditionalFormatting>
  <conditionalFormatting sqref="J175">
    <cfRule type="expression" dxfId="207" priority="17">
      <formula>$K175&lt;&gt;""</formula>
    </cfRule>
  </conditionalFormatting>
  <conditionalFormatting sqref="A176:I176 K176:L176">
    <cfRule type="expression" dxfId="206" priority="16">
      <formula>$K176&lt;&gt;""</formula>
    </cfRule>
  </conditionalFormatting>
  <conditionalFormatting sqref="J176">
    <cfRule type="expression" dxfId="205" priority="15">
      <formula>$K176&lt;&gt;""</formula>
    </cfRule>
  </conditionalFormatting>
  <conditionalFormatting sqref="A177:L177">
    <cfRule type="expression" dxfId="204" priority="14">
      <formula>$K177&lt;&gt;""</formula>
    </cfRule>
  </conditionalFormatting>
  <conditionalFormatting sqref="A178:L178">
    <cfRule type="expression" dxfId="203" priority="13">
      <formula>$K178&lt;&gt;""</formula>
    </cfRule>
  </conditionalFormatting>
  <conditionalFormatting sqref="A179:L179">
    <cfRule type="expression" dxfId="202" priority="12">
      <formula>$K179&lt;&gt;""</formula>
    </cfRule>
  </conditionalFormatting>
  <conditionalFormatting sqref="A180:L180">
    <cfRule type="expression" dxfId="201" priority="11">
      <formula>$K180&lt;&gt;""</formula>
    </cfRule>
  </conditionalFormatting>
  <conditionalFormatting sqref="A181:I181 K181:L181">
    <cfRule type="expression" dxfId="200" priority="10">
      <formula>$K181&lt;&gt;""</formula>
    </cfRule>
  </conditionalFormatting>
  <conditionalFormatting sqref="J181">
    <cfRule type="expression" dxfId="199" priority="9">
      <formula>$K181&lt;&gt;""</formula>
    </cfRule>
  </conditionalFormatting>
  <conditionalFormatting sqref="A182:I182 K182:L182">
    <cfRule type="expression" dxfId="198" priority="8">
      <formula>$K182&lt;&gt;""</formula>
    </cfRule>
  </conditionalFormatting>
  <conditionalFormatting sqref="J182">
    <cfRule type="expression" dxfId="197" priority="7">
      <formula>$K182&lt;&gt;""</formula>
    </cfRule>
  </conditionalFormatting>
  <conditionalFormatting sqref="A183:L183">
    <cfRule type="expression" dxfId="196" priority="6">
      <formula>$K183&lt;&gt;""</formula>
    </cfRule>
  </conditionalFormatting>
  <conditionalFormatting sqref="A184:L184">
    <cfRule type="expression" dxfId="195" priority="5">
      <formula>$K184&lt;&gt;""</formula>
    </cfRule>
  </conditionalFormatting>
  <conditionalFormatting sqref="A185:L185">
    <cfRule type="expression" dxfId="194" priority="4">
      <formula>$K185&lt;&gt;""</formula>
    </cfRule>
  </conditionalFormatting>
  <conditionalFormatting sqref="A186:L186">
    <cfRule type="expression" dxfId="193" priority="3">
      <formula>$K186&lt;&gt;""</formula>
    </cfRule>
  </conditionalFormatting>
  <conditionalFormatting sqref="A187:L187">
    <cfRule type="expression" dxfId="192" priority="2">
      <formula>$K187&lt;&gt;""</formula>
    </cfRule>
  </conditionalFormatting>
  <conditionalFormatting sqref="A188:L188">
    <cfRule type="expression" dxfId="191" priority="1">
      <formula>$K188&lt;&gt;""</formula>
    </cfRule>
  </conditionalFormatting>
  <hyperlinks>
    <hyperlink ref="K6" r:id="rId1" xr:uid="{00000000-0004-0000-1B00-000000000000}"/>
    <hyperlink ref="K124" r:id="rId2" xr:uid="{00000000-0004-0000-1B00-000001000000}"/>
    <hyperlink ref="K42" r:id="rId3" xr:uid="{00000000-0004-0000-1B00-000002000000}"/>
  </hyperlinks>
  <pageMargins left="0.75" right="0.75" top="1" bottom="1" header="0.5" footer="0.5"/>
  <pageSetup paperSize="9" orientation="portrait" verticalDpi="0" r:id="rId4"/>
  <headerFooter alignWithMargins="0"/>
  <extLst>
    <ext xmlns:x14="http://schemas.microsoft.com/office/spreadsheetml/2009/9/main" uri="{78C0D931-6437-407d-A8EE-F0AAD7539E65}">
      <x14:conditionalFormattings>
        <x14:conditionalFormatting xmlns:xm="http://schemas.microsoft.com/office/excel/2006/main">
          <x14:cfRule type="expression" priority="80" id="{2C29DF87-124F-41C0-997F-B1BEE2846AEC}">
            <xm:f>'L003'!$K157&lt;&gt;""</xm:f>
            <x14:dxf>
              <fill>
                <patternFill>
                  <bgColor rgb="FFFFFF00"/>
                </patternFill>
              </fill>
            </x14:dxf>
          </x14:cfRule>
          <xm:sqref>A138:L138</xm:sqref>
        </x14:conditionalFormatting>
      </x14:conditionalFormatting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8">
    <tabColor rgb="FF0070C0"/>
    <outlinePr summaryBelow="0"/>
  </sheetPr>
  <dimension ref="A1:L14"/>
  <sheetViews>
    <sheetView workbookViewId="0">
      <pane xSplit="10" ySplit="1" topLeftCell="K2" activePane="bottomRight" state="frozen"/>
      <selection pane="topRight" activeCell="K1" sqref="K1"/>
      <selection pane="bottomLeft" activeCell="A2" sqref="A2"/>
      <selection pane="bottomRight" activeCell="C14" sqref="C14"/>
    </sheetView>
  </sheetViews>
  <sheetFormatPr defaultRowHeight="12.75"/>
  <cols>
    <col min="1" max="1" width="4.3984375" style="88" bestFit="1" customWidth="1"/>
    <col min="2" max="2" width="2.19921875" style="89" customWidth="1"/>
    <col min="3" max="3" width="13.296875" style="88" bestFit="1" customWidth="1"/>
    <col min="4" max="4" width="35.59765625" style="88" bestFit="1" customWidth="1"/>
    <col min="5" max="5" width="26.3984375" style="88" customWidth="1"/>
    <col min="6" max="6" width="6.796875" style="88" customWidth="1"/>
    <col min="7" max="7" width="5.69921875" style="88" bestFit="1" customWidth="1"/>
    <col min="8" max="8" width="4.898437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22.5">
      <c r="A2" s="26">
        <v>1</v>
      </c>
      <c r="B2" s="158">
        <v>1</v>
      </c>
      <c r="C2" s="75" t="s">
        <v>4159</v>
      </c>
      <c r="D2" s="75" t="s">
        <v>3165</v>
      </c>
      <c r="E2" s="75"/>
      <c r="F2" s="76" t="s">
        <v>254</v>
      </c>
      <c r="G2" s="76">
        <v>1</v>
      </c>
      <c r="H2" s="77">
        <v>6</v>
      </c>
      <c r="I2" s="33" t="str">
        <f>MID($I$1,G2,H2)</f>
        <v/>
      </c>
      <c r="J2" s="33" t="str">
        <f>I2</f>
        <v/>
      </c>
      <c r="K2" s="114" t="s">
        <v>4160</v>
      </c>
      <c r="L2" s="114"/>
    </row>
    <row r="3" spans="1:12" s="36" customFormat="1" ht="12.75" customHeight="1">
      <c r="A3" s="26">
        <f>IF(B3=1,TRUNC(A2)+1,A2+0.1)</f>
        <v>2</v>
      </c>
      <c r="B3" s="158">
        <v>1</v>
      </c>
      <c r="C3" s="75" t="s">
        <v>4161</v>
      </c>
      <c r="D3" s="75" t="s">
        <v>4162</v>
      </c>
      <c r="E3" s="75"/>
      <c r="F3" s="76" t="s">
        <v>2466</v>
      </c>
      <c r="G3" s="76">
        <v>7</v>
      </c>
      <c r="H3" s="77">
        <v>33</v>
      </c>
      <c r="I3" s="33" t="str">
        <f t="shared" ref="I3:I13" si="0">MID($I$1,G3,H3)</f>
        <v/>
      </c>
      <c r="J3" s="33" t="str">
        <f t="shared" ref="J3:J13" si="1">I3</f>
        <v/>
      </c>
      <c r="K3" s="114" t="s">
        <v>4163</v>
      </c>
      <c r="L3" s="114"/>
    </row>
    <row r="4" spans="1:12" s="36" customFormat="1" ht="12.75" customHeight="1">
      <c r="A4" s="26">
        <f t="shared" ref="A4:A10" si="2">IF(B4=1,TRUNC(A3)+1,A3+0.1)</f>
        <v>3</v>
      </c>
      <c r="B4" s="158">
        <v>1</v>
      </c>
      <c r="C4" s="75" t="s">
        <v>4164</v>
      </c>
      <c r="D4" s="75" t="s">
        <v>4165</v>
      </c>
      <c r="E4" s="75"/>
      <c r="F4" s="76" t="s">
        <v>182</v>
      </c>
      <c r="G4" s="76">
        <v>40</v>
      </c>
      <c r="H4" s="77">
        <v>1</v>
      </c>
      <c r="I4" s="33" t="str">
        <f t="shared" si="0"/>
        <v/>
      </c>
      <c r="J4" s="33" t="str">
        <f t="shared" si="1"/>
        <v/>
      </c>
      <c r="K4" s="114"/>
      <c r="L4" s="114"/>
    </row>
    <row r="5" spans="1:12" s="36" customFormat="1" ht="12.75" customHeight="1">
      <c r="A5" s="26">
        <f t="shared" si="2"/>
        <v>4</v>
      </c>
      <c r="B5" s="158">
        <v>1</v>
      </c>
      <c r="C5" s="75" t="s">
        <v>4166</v>
      </c>
      <c r="D5" s="75" t="s">
        <v>4126</v>
      </c>
      <c r="E5" s="75"/>
      <c r="F5" s="76" t="s">
        <v>342</v>
      </c>
      <c r="G5" s="76">
        <v>41</v>
      </c>
      <c r="H5" s="77">
        <v>8</v>
      </c>
      <c r="I5" s="33" t="str">
        <f t="shared" si="0"/>
        <v/>
      </c>
      <c r="J5" s="245" t="str">
        <f>IF(AND(I5&lt;&gt;"",I5&lt;&gt;"00000000"),DATE(LEFT(I5,4),MID(I5,5,2),RIGHT(I5,2)),"")</f>
        <v/>
      </c>
      <c r="K5" s="114"/>
      <c r="L5" s="114"/>
    </row>
    <row r="6" spans="1:12" s="36" customFormat="1">
      <c r="A6" s="26">
        <f t="shared" si="2"/>
        <v>5</v>
      </c>
      <c r="B6" s="158">
        <v>1</v>
      </c>
      <c r="C6" s="75" t="s">
        <v>4167</v>
      </c>
      <c r="D6" s="75" t="s">
        <v>4168</v>
      </c>
      <c r="E6" s="75"/>
      <c r="F6" s="76" t="s">
        <v>342</v>
      </c>
      <c r="G6" s="76">
        <v>49</v>
      </c>
      <c r="H6" s="77">
        <v>8</v>
      </c>
      <c r="I6" s="33" t="str">
        <f t="shared" si="0"/>
        <v/>
      </c>
      <c r="J6" s="245" t="str">
        <f>IF(AND(I6&lt;&gt;"",I6&lt;&gt;"00000000"),DATE(LEFT(I6,4),MID(I6,5,2),RIGHT(I6,2)),"")</f>
        <v/>
      </c>
      <c r="K6" s="114"/>
      <c r="L6" s="114"/>
    </row>
    <row r="7" spans="1:12" s="36" customFormat="1">
      <c r="A7" s="26">
        <f t="shared" si="2"/>
        <v>6</v>
      </c>
      <c r="B7" s="158">
        <v>1</v>
      </c>
      <c r="C7" s="75" t="s">
        <v>4169</v>
      </c>
      <c r="D7" s="75" t="s">
        <v>747</v>
      </c>
      <c r="E7" s="75"/>
      <c r="F7" s="76" t="s">
        <v>161</v>
      </c>
      <c r="G7" s="76">
        <v>57</v>
      </c>
      <c r="H7" s="77">
        <v>4</v>
      </c>
      <c r="I7" s="33" t="str">
        <f t="shared" si="0"/>
        <v/>
      </c>
      <c r="J7" s="33" t="str">
        <f t="shared" si="1"/>
        <v/>
      </c>
      <c r="K7" s="114"/>
      <c r="L7" s="114"/>
    </row>
    <row r="8" spans="1:12" s="36" customFormat="1" ht="12.75" customHeight="1">
      <c r="A8" s="26">
        <f t="shared" si="2"/>
        <v>7</v>
      </c>
      <c r="B8" s="158">
        <v>1</v>
      </c>
      <c r="C8" s="75" t="s">
        <v>4170</v>
      </c>
      <c r="D8" s="75" t="s">
        <v>722</v>
      </c>
      <c r="E8" s="75"/>
      <c r="F8" s="76" t="s">
        <v>282</v>
      </c>
      <c r="G8" s="76">
        <v>61</v>
      </c>
      <c r="H8" s="77">
        <v>3</v>
      </c>
      <c r="I8" s="33" t="str">
        <f t="shared" si="0"/>
        <v/>
      </c>
      <c r="J8" s="33" t="str">
        <f t="shared" si="1"/>
        <v/>
      </c>
      <c r="K8" s="114"/>
      <c r="L8" s="114"/>
    </row>
    <row r="9" spans="1:12" s="36" customFormat="1" ht="12.75" customHeight="1">
      <c r="A9" s="26">
        <f t="shared" si="2"/>
        <v>8</v>
      </c>
      <c r="B9" s="158">
        <v>1</v>
      </c>
      <c r="C9" s="75" t="s">
        <v>4171</v>
      </c>
      <c r="D9" s="75" t="s">
        <v>1897</v>
      </c>
      <c r="E9" s="75"/>
      <c r="F9" s="76" t="s">
        <v>182</v>
      </c>
      <c r="G9" s="76">
        <v>64</v>
      </c>
      <c r="H9" s="77">
        <v>1</v>
      </c>
      <c r="I9" s="33" t="str">
        <f t="shared" si="0"/>
        <v/>
      </c>
      <c r="J9" s="33" t="str">
        <f t="shared" si="1"/>
        <v/>
      </c>
      <c r="K9" s="114"/>
      <c r="L9" s="114"/>
    </row>
    <row r="10" spans="1:12" s="36" customFormat="1" ht="12.75" customHeight="1">
      <c r="A10" s="26">
        <f t="shared" si="2"/>
        <v>9</v>
      </c>
      <c r="B10" s="158">
        <v>1</v>
      </c>
      <c r="C10" s="75" t="s">
        <v>4172</v>
      </c>
      <c r="D10" s="75" t="s">
        <v>4173</v>
      </c>
      <c r="E10" s="75"/>
      <c r="F10" s="76" t="s">
        <v>182</v>
      </c>
      <c r="G10" s="76">
        <v>65</v>
      </c>
      <c r="H10" s="77">
        <v>1</v>
      </c>
      <c r="I10" s="33" t="str">
        <f t="shared" si="0"/>
        <v/>
      </c>
      <c r="J10" s="33" t="str">
        <f t="shared" si="1"/>
        <v/>
      </c>
      <c r="K10" s="114"/>
      <c r="L10" s="114"/>
    </row>
    <row r="11" spans="1:12" s="36" customFormat="1" ht="12.75" customHeight="1">
      <c r="A11" s="26">
        <f t="shared" ref="A11:A13" si="3">IF(B11=1,TRUNC(A10)+1,A10+0.1)</f>
        <v>10</v>
      </c>
      <c r="B11" s="158">
        <v>1</v>
      </c>
      <c r="C11" s="75" t="s">
        <v>5636</v>
      </c>
      <c r="D11" s="75" t="s">
        <v>5659</v>
      </c>
      <c r="E11" s="75"/>
      <c r="F11" s="76" t="s">
        <v>837</v>
      </c>
      <c r="G11" s="76">
        <v>66</v>
      </c>
      <c r="H11" s="77">
        <v>15</v>
      </c>
      <c r="I11" s="33" t="str">
        <f t="shared" ref="I11" si="4">MID($I$1,G11,H11)</f>
        <v/>
      </c>
      <c r="J11" s="33" t="str">
        <f t="shared" si="1"/>
        <v/>
      </c>
      <c r="K11" s="114" t="s">
        <v>5637</v>
      </c>
      <c r="L11" s="114"/>
    </row>
    <row r="12" spans="1:12" s="36" customFormat="1" ht="12.75" customHeight="1">
      <c r="A12" s="26">
        <f t="shared" si="3"/>
        <v>11</v>
      </c>
      <c r="B12" s="158">
        <v>1</v>
      </c>
      <c r="C12" s="75" t="s">
        <v>1013</v>
      </c>
      <c r="D12" s="75"/>
      <c r="E12" s="75"/>
      <c r="F12" s="76" t="s">
        <v>5635</v>
      </c>
      <c r="G12" s="76">
        <v>81</v>
      </c>
      <c r="H12" s="77">
        <v>69</v>
      </c>
      <c r="I12" s="33" t="str">
        <f t="shared" si="0"/>
        <v/>
      </c>
      <c r="J12" s="33" t="str">
        <f t="shared" si="1"/>
        <v/>
      </c>
      <c r="K12" s="114"/>
      <c r="L12" s="114"/>
    </row>
    <row r="13" spans="1:12" s="36" customFormat="1" ht="12.75" customHeight="1" thickBot="1">
      <c r="A13" s="26">
        <f t="shared" si="3"/>
        <v>12</v>
      </c>
      <c r="B13" s="158">
        <v>1</v>
      </c>
      <c r="C13" s="75" t="s">
        <v>4174</v>
      </c>
      <c r="D13" s="75" t="s">
        <v>749</v>
      </c>
      <c r="E13" s="75"/>
      <c r="F13" s="76" t="s">
        <v>182</v>
      </c>
      <c r="G13" s="76">
        <v>150</v>
      </c>
      <c r="H13" s="77">
        <v>1</v>
      </c>
      <c r="I13" s="133" t="str">
        <f t="shared" si="0"/>
        <v/>
      </c>
      <c r="J13" s="133" t="str">
        <f t="shared" si="1"/>
        <v/>
      </c>
      <c r="K13" s="114"/>
      <c r="L13" s="114"/>
    </row>
    <row r="14" spans="1:12" ht="13.5" thickTop="1"/>
  </sheetData>
  <autoFilter ref="A1:L13" xr:uid="{00000000-0009-0000-0000-00001C000000}"/>
  <conditionalFormatting sqref="A2:K2 A14:K156 B13:I13 L13:L156 A12:A13 K13 A3:I10 K3:K10">
    <cfRule type="expression" dxfId="189" priority="8">
      <formula>$K2&lt;&gt;""</formula>
    </cfRule>
  </conditionalFormatting>
  <conditionalFormatting sqref="B12:I12 K12">
    <cfRule type="expression" dxfId="188" priority="7">
      <formula>$K12&lt;&gt;""</formula>
    </cfRule>
  </conditionalFormatting>
  <conditionalFormatting sqref="L2:L10">
    <cfRule type="expression" dxfId="187" priority="6">
      <formula>$K2&lt;&gt;""</formula>
    </cfRule>
  </conditionalFormatting>
  <conditionalFormatting sqref="L12">
    <cfRule type="expression" dxfId="186" priority="5">
      <formula>$K12&lt;&gt;""</formula>
    </cfRule>
  </conditionalFormatting>
  <conditionalFormatting sqref="A11:I11 K11">
    <cfRule type="expression" dxfId="185" priority="4">
      <formula>$K11&lt;&gt;""</formula>
    </cfRule>
  </conditionalFormatting>
  <conditionalFormatting sqref="L11">
    <cfRule type="expression" dxfId="184" priority="3">
      <formula>$K11&lt;&gt;""</formula>
    </cfRule>
  </conditionalFormatting>
  <conditionalFormatting sqref="J3:J13">
    <cfRule type="expression" dxfId="183" priority="1">
      <formula>$K3&lt;&gt;""</formula>
    </cfRule>
  </conditionalFormatting>
  <pageMargins left="0.75" right="0.75" top="1" bottom="1" header="0.5" footer="0.5"/>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sheetPr>
  <dimension ref="A1:C47"/>
  <sheetViews>
    <sheetView tabSelected="1" workbookViewId="0">
      <pane ySplit="1" topLeftCell="A2" activePane="bottomLeft" state="frozen"/>
      <selection activeCell="A3" sqref="A3"/>
      <selection pane="bottomLeft" activeCell="A2" sqref="A2"/>
    </sheetView>
  </sheetViews>
  <sheetFormatPr defaultRowHeight="12.75"/>
  <cols>
    <col min="1" max="1" width="8.5" style="5" customWidth="1"/>
    <col min="2" max="2" width="41.09765625" style="5" customWidth="1"/>
    <col min="3" max="3" width="80.8984375" style="5" customWidth="1"/>
    <col min="4" max="16384" width="8.796875" style="2"/>
  </cols>
  <sheetData>
    <row r="1" spans="1:3" ht="15.75">
      <c r="A1" s="7" t="s">
        <v>20</v>
      </c>
      <c r="B1" s="7" t="s">
        <v>21</v>
      </c>
      <c r="C1" s="7" t="s">
        <v>22</v>
      </c>
    </row>
    <row r="3" spans="1:3" ht="15.75">
      <c r="A3" s="8" t="s">
        <v>23</v>
      </c>
      <c r="B3" s="9"/>
      <c r="C3" s="9"/>
    </row>
    <row r="4" spans="1:3" ht="98.25" customHeight="1">
      <c r="A4" s="4" t="s">
        <v>24</v>
      </c>
      <c r="B4" s="4" t="s">
        <v>25</v>
      </c>
      <c r="C4" s="4" t="s">
        <v>26</v>
      </c>
    </row>
    <row r="5" spans="1:3" ht="33" customHeight="1">
      <c r="A5" s="4" t="s">
        <v>27</v>
      </c>
      <c r="B5" s="4" t="s">
        <v>28</v>
      </c>
      <c r="C5" s="4" t="s">
        <v>29</v>
      </c>
    </row>
    <row r="6" spans="1:3" ht="46.5" customHeight="1">
      <c r="A6" s="4" t="s">
        <v>30</v>
      </c>
      <c r="B6" s="4" t="s">
        <v>31</v>
      </c>
      <c r="C6" s="4" t="s">
        <v>32</v>
      </c>
    </row>
    <row r="7" spans="1:3" ht="55.5" customHeight="1">
      <c r="A7" s="4" t="s">
        <v>33</v>
      </c>
      <c r="B7" s="4" t="s">
        <v>34</v>
      </c>
      <c r="C7" s="4" t="s">
        <v>35</v>
      </c>
    </row>
    <row r="8" spans="1:3" ht="67.5" customHeight="1">
      <c r="A8" s="4" t="s">
        <v>36</v>
      </c>
      <c r="B8" s="4" t="s">
        <v>37</v>
      </c>
      <c r="C8" s="4" t="s">
        <v>38</v>
      </c>
    </row>
    <row r="9" spans="1:3" ht="44.25" customHeight="1">
      <c r="A9" s="4" t="s">
        <v>39</v>
      </c>
      <c r="B9" s="4" t="s">
        <v>40</v>
      </c>
      <c r="C9" s="4" t="s">
        <v>41</v>
      </c>
    </row>
    <row r="10" spans="1:3" ht="44.25" customHeight="1">
      <c r="A10" s="233" t="s">
        <v>5484</v>
      </c>
      <c r="B10" s="233" t="s">
        <v>5485</v>
      </c>
      <c r="C10" s="233" t="s">
        <v>5486</v>
      </c>
    </row>
    <row r="12" spans="1:3" ht="15.75">
      <c r="A12" s="10" t="s">
        <v>42</v>
      </c>
      <c r="B12" s="11"/>
      <c r="C12" s="11"/>
    </row>
    <row r="13" spans="1:3" ht="17.25" customHeight="1">
      <c r="A13" s="4" t="s">
        <v>43</v>
      </c>
      <c r="B13" s="4" t="s">
        <v>44</v>
      </c>
      <c r="C13" s="4" t="s">
        <v>45</v>
      </c>
    </row>
    <row r="14" spans="1:3" ht="17.25" customHeight="1">
      <c r="A14" s="4" t="s">
        <v>46</v>
      </c>
      <c r="B14" s="4" t="s">
        <v>47</v>
      </c>
      <c r="C14" s="4" t="s">
        <v>48</v>
      </c>
    </row>
    <row r="15" spans="1:3" ht="17.25" customHeight="1">
      <c r="A15" s="4" t="s">
        <v>49</v>
      </c>
      <c r="B15" s="4" t="s">
        <v>50</v>
      </c>
      <c r="C15" s="4" t="s">
        <v>51</v>
      </c>
    </row>
    <row r="16" spans="1:3" ht="17.25" customHeight="1">
      <c r="A16" s="4" t="s">
        <v>52</v>
      </c>
      <c r="B16" s="4" t="s">
        <v>53</v>
      </c>
      <c r="C16" s="4" t="s">
        <v>54</v>
      </c>
    </row>
    <row r="17" spans="1:3" ht="17.25" customHeight="1">
      <c r="A17" s="4" t="s">
        <v>55</v>
      </c>
      <c r="B17" s="4" t="s">
        <v>56</v>
      </c>
      <c r="C17" s="4" t="s">
        <v>57</v>
      </c>
    </row>
    <row r="18" spans="1:3" ht="17.25" customHeight="1">
      <c r="A18" s="4" t="s">
        <v>58</v>
      </c>
      <c r="B18" s="4" t="s">
        <v>59</v>
      </c>
      <c r="C18" s="4" t="s">
        <v>60</v>
      </c>
    </row>
    <row r="19" spans="1:3" ht="17.25" customHeight="1">
      <c r="A19" s="4" t="s">
        <v>61</v>
      </c>
      <c r="B19" s="4" t="s">
        <v>62</v>
      </c>
      <c r="C19" s="4" t="s">
        <v>63</v>
      </c>
    </row>
    <row r="20" spans="1:3" ht="17.25" customHeight="1">
      <c r="A20" s="4" t="s">
        <v>64</v>
      </c>
      <c r="B20" s="4" t="s">
        <v>65</v>
      </c>
      <c r="C20" s="4" t="s">
        <v>66</v>
      </c>
    </row>
    <row r="21" spans="1:3" ht="17.25" customHeight="1">
      <c r="A21" s="4" t="s">
        <v>67</v>
      </c>
      <c r="B21" s="4" t="s">
        <v>68</v>
      </c>
      <c r="C21" s="4" t="s">
        <v>68</v>
      </c>
    </row>
    <row r="22" spans="1:3" ht="17.25" customHeight="1">
      <c r="A22" s="4" t="s">
        <v>69</v>
      </c>
      <c r="B22" s="4" t="s">
        <v>70</v>
      </c>
      <c r="C22" s="4" t="s">
        <v>71</v>
      </c>
    </row>
    <row r="23" spans="1:3" ht="17.25" customHeight="1">
      <c r="A23" s="4" t="s">
        <v>72</v>
      </c>
      <c r="B23" s="4" t="s">
        <v>73</v>
      </c>
      <c r="C23" s="4" t="s">
        <v>74</v>
      </c>
    </row>
    <row r="24" spans="1:3" ht="17.25" customHeight="1">
      <c r="A24" s="4" t="s">
        <v>75</v>
      </c>
      <c r="B24" s="4" t="s">
        <v>76</v>
      </c>
      <c r="C24" s="4" t="s">
        <v>77</v>
      </c>
    </row>
    <row r="25" spans="1:3" ht="17.25" customHeight="1">
      <c r="A25" s="4" t="s">
        <v>78</v>
      </c>
      <c r="B25" s="4" t="s">
        <v>79</v>
      </c>
      <c r="C25" s="4" t="s">
        <v>80</v>
      </c>
    </row>
    <row r="26" spans="1:3" ht="17.25" customHeight="1">
      <c r="A26" s="4" t="s">
        <v>81</v>
      </c>
      <c r="B26" s="4" t="s">
        <v>82</v>
      </c>
      <c r="C26" s="4" t="s">
        <v>83</v>
      </c>
    </row>
    <row r="27" spans="1:3" ht="17.25" customHeight="1">
      <c r="A27" s="4" t="s">
        <v>84</v>
      </c>
      <c r="B27" s="4" t="s">
        <v>85</v>
      </c>
      <c r="C27" s="4" t="s">
        <v>86</v>
      </c>
    </row>
    <row r="28" spans="1:3" ht="17.25" customHeight="1">
      <c r="A28" s="4" t="s">
        <v>87</v>
      </c>
      <c r="B28" s="4" t="s">
        <v>88</v>
      </c>
      <c r="C28" s="4" t="s">
        <v>89</v>
      </c>
    </row>
    <row r="30" spans="1:3" ht="15.75">
      <c r="A30" s="12" t="s">
        <v>90</v>
      </c>
      <c r="B30" s="13"/>
      <c r="C30" s="13"/>
    </row>
    <row r="31" spans="1:3" ht="33.75" customHeight="1">
      <c r="A31" s="4" t="s">
        <v>91</v>
      </c>
      <c r="B31" s="4" t="s">
        <v>92</v>
      </c>
      <c r="C31" s="4" t="s">
        <v>93</v>
      </c>
    </row>
    <row r="32" spans="1:3" ht="25.5">
      <c r="A32" s="4" t="s">
        <v>5123</v>
      </c>
      <c r="B32" s="4" t="s">
        <v>5124</v>
      </c>
      <c r="C32" s="233" t="s">
        <v>5660</v>
      </c>
    </row>
    <row r="33" spans="1:3" ht="43.5" customHeight="1">
      <c r="A33" s="4" t="s">
        <v>94</v>
      </c>
      <c r="B33" s="4" t="s">
        <v>95</v>
      </c>
      <c r="C33" s="4" t="s">
        <v>96</v>
      </c>
    </row>
    <row r="34" spans="1:3" ht="17.25" customHeight="1">
      <c r="A34" s="4" t="s">
        <v>97</v>
      </c>
      <c r="B34" s="4" t="s">
        <v>98</v>
      </c>
      <c r="C34" s="4" t="s">
        <v>99</v>
      </c>
    </row>
    <row r="35" spans="1:3" ht="31.5" customHeight="1">
      <c r="A35" s="4" t="s">
        <v>100</v>
      </c>
      <c r="B35" s="4" t="s">
        <v>101</v>
      </c>
      <c r="C35" s="4" t="s">
        <v>102</v>
      </c>
    </row>
    <row r="36" spans="1:3" ht="17.25" customHeight="1">
      <c r="A36" s="4" t="s">
        <v>103</v>
      </c>
      <c r="B36" s="4" t="s">
        <v>104</v>
      </c>
      <c r="C36" s="4" t="s">
        <v>105</v>
      </c>
    </row>
    <row r="37" spans="1:3" ht="17.25" customHeight="1">
      <c r="A37" s="4" t="s">
        <v>106</v>
      </c>
      <c r="B37" s="4" t="s">
        <v>107</v>
      </c>
      <c r="C37" s="4" t="s">
        <v>108</v>
      </c>
    </row>
    <row r="38" spans="1:3" ht="32.25" customHeight="1">
      <c r="A38" s="4" t="s">
        <v>109</v>
      </c>
      <c r="B38" s="4" t="s">
        <v>110</v>
      </c>
      <c r="C38" s="4" t="s">
        <v>111</v>
      </c>
    </row>
    <row r="39" spans="1:3" ht="42.75" customHeight="1">
      <c r="A39" s="4" t="s">
        <v>112</v>
      </c>
      <c r="B39" s="4" t="s">
        <v>113</v>
      </c>
      <c r="C39" s="4" t="s">
        <v>114</v>
      </c>
    </row>
    <row r="40" spans="1:3" ht="17.25" customHeight="1">
      <c r="A40" s="4" t="s">
        <v>115</v>
      </c>
      <c r="B40" s="4" t="s">
        <v>116</v>
      </c>
      <c r="C40" s="4" t="s">
        <v>117</v>
      </c>
    </row>
    <row r="41" spans="1:3" ht="17.25" customHeight="1">
      <c r="A41" s="4" t="s">
        <v>118</v>
      </c>
      <c r="B41" s="4" t="s">
        <v>119</v>
      </c>
      <c r="C41" s="4" t="s">
        <v>120</v>
      </c>
    </row>
    <row r="42" spans="1:3" ht="17.25" customHeight="1">
      <c r="A42" s="4" t="s">
        <v>121</v>
      </c>
      <c r="B42" s="4" t="s">
        <v>122</v>
      </c>
      <c r="C42" s="4" t="s">
        <v>123</v>
      </c>
    </row>
    <row r="43" spans="1:3" ht="30" customHeight="1">
      <c r="A43" s="4" t="s">
        <v>124</v>
      </c>
      <c r="B43" s="4" t="s">
        <v>125</v>
      </c>
      <c r="C43" s="4" t="s">
        <v>126</v>
      </c>
    </row>
    <row r="45" spans="1:3" ht="15">
      <c r="A45" s="14" t="s">
        <v>127</v>
      </c>
      <c r="B45" s="14"/>
      <c r="C45" s="14"/>
    </row>
    <row r="46" spans="1:3" ht="17.25" customHeight="1">
      <c r="A46" s="4" t="s">
        <v>128</v>
      </c>
      <c r="B46" s="4" t="s">
        <v>129</v>
      </c>
      <c r="C46" s="4" t="s">
        <v>130</v>
      </c>
    </row>
    <row r="47" spans="1:3" ht="17.25" customHeight="1">
      <c r="A47" s="4" t="s">
        <v>131</v>
      </c>
      <c r="B47" s="4" t="s">
        <v>132</v>
      </c>
      <c r="C47" s="4" t="s">
        <v>133</v>
      </c>
    </row>
  </sheetData>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9" filterMode="1">
    <tabColor rgb="FF0070C0"/>
    <outlinePr summaryBelow="0"/>
  </sheetPr>
  <dimension ref="A1:AB235"/>
  <sheetViews>
    <sheetView workbookViewId="0">
      <pane xSplit="10" ySplit="1" topLeftCell="K2" activePane="bottomRight" state="frozen"/>
      <selection pane="topRight" activeCell="K1" sqref="K1"/>
      <selection pane="bottomLeft" activeCell="A2" sqref="A2"/>
      <selection pane="bottomRight" activeCell="K2" sqref="K2"/>
    </sheetView>
  </sheetViews>
  <sheetFormatPr defaultRowHeight="15.95" customHeight="1" outlineLevelRow="1"/>
  <cols>
    <col min="1" max="1" width="4.3984375" style="88" bestFit="1" customWidth="1"/>
    <col min="2" max="2" width="2.19921875" style="89" customWidth="1"/>
    <col min="3" max="3" width="17.5" style="88" bestFit="1" customWidth="1"/>
    <col min="4" max="4" width="39"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2" width="20.8984375" style="88" customWidth="1"/>
    <col min="13" max="16384" width="8.796875" style="2"/>
  </cols>
  <sheetData>
    <row r="1" spans="1:28" ht="60.75" customHeight="1">
      <c r="A1" s="15" t="s">
        <v>134</v>
      </c>
      <c r="B1" s="16" t="s">
        <v>135</v>
      </c>
      <c r="C1" s="15" t="s">
        <v>136</v>
      </c>
      <c r="D1" s="15" t="s">
        <v>137</v>
      </c>
      <c r="E1" s="91" t="s">
        <v>953</v>
      </c>
      <c r="F1" s="91" t="s">
        <v>139</v>
      </c>
      <c r="G1" s="20" t="s">
        <v>140</v>
      </c>
      <c r="H1" s="22" t="s">
        <v>141</v>
      </c>
      <c r="I1" s="92"/>
      <c r="J1" s="242" t="s">
        <v>5658</v>
      </c>
      <c r="K1" s="94" t="s">
        <v>1870</v>
      </c>
      <c r="L1" s="94" t="s">
        <v>147</v>
      </c>
    </row>
    <row r="2" spans="1:28" s="36" customFormat="1" ht="35.1" customHeight="1">
      <c r="A2" s="26">
        <v>1</v>
      </c>
      <c r="B2" s="158">
        <v>1</v>
      </c>
      <c r="C2" s="26" t="s">
        <v>4175</v>
      </c>
      <c r="D2" s="26" t="s">
        <v>753</v>
      </c>
      <c r="E2" s="26" t="s">
        <v>5934</v>
      </c>
      <c r="F2" s="35" t="s">
        <v>161</v>
      </c>
      <c r="G2" s="31">
        <v>1</v>
      </c>
      <c r="H2" s="32">
        <v>4</v>
      </c>
      <c r="I2" s="33" t="str">
        <f>MID($I$1,G2,H2)</f>
        <v/>
      </c>
      <c r="J2" s="33" t="str">
        <f>I2</f>
        <v/>
      </c>
      <c r="K2" s="114"/>
      <c r="L2" s="114"/>
    </row>
    <row r="3" spans="1:28" s="36" customFormat="1" ht="12.75">
      <c r="A3" s="26">
        <f>IF(B3=1,TRUNC(A2)+1,A2+0.1)</f>
        <v>2</v>
      </c>
      <c r="B3" s="158">
        <v>1</v>
      </c>
      <c r="C3" s="26" t="s">
        <v>4176</v>
      </c>
      <c r="D3" s="26" t="s">
        <v>2822</v>
      </c>
      <c r="E3" s="26"/>
      <c r="F3" s="35" t="s">
        <v>846</v>
      </c>
      <c r="G3" s="31">
        <v>5</v>
      </c>
      <c r="H3" s="32">
        <v>7</v>
      </c>
      <c r="I3" s="33" t="str">
        <f t="shared" ref="I3:I79" si="0">MID($I$1,G3,H3)</f>
        <v/>
      </c>
      <c r="J3" s="33" t="str">
        <f t="shared" ref="J3:J65" si="1">I3</f>
        <v/>
      </c>
      <c r="K3" s="114"/>
      <c r="L3" s="114"/>
    </row>
    <row r="4" spans="1:28" s="36" customFormat="1" ht="12.75">
      <c r="A4" s="26">
        <f t="shared" ref="A4:A67" si="2">IF(B4=1,TRUNC(A3)+1,A3+0.1)</f>
        <v>3</v>
      </c>
      <c r="B4" s="158">
        <v>1</v>
      </c>
      <c r="C4" s="26" t="s">
        <v>4177</v>
      </c>
      <c r="D4" s="26" t="s">
        <v>774</v>
      </c>
      <c r="E4" s="26"/>
      <c r="F4" s="35" t="s">
        <v>313</v>
      </c>
      <c r="G4" s="31">
        <v>12</v>
      </c>
      <c r="H4" s="32">
        <v>9</v>
      </c>
      <c r="I4" s="33" t="str">
        <f t="shared" si="0"/>
        <v/>
      </c>
      <c r="J4" s="33" t="str">
        <f t="shared" si="1"/>
        <v/>
      </c>
      <c r="K4" s="114" t="s">
        <v>4178</v>
      </c>
      <c r="L4" s="114"/>
    </row>
    <row r="5" spans="1:28" s="36" customFormat="1" ht="12.75">
      <c r="A5" s="26">
        <f t="shared" si="2"/>
        <v>4</v>
      </c>
      <c r="B5" s="158">
        <v>1</v>
      </c>
      <c r="C5" s="26" t="s">
        <v>4179</v>
      </c>
      <c r="D5" s="26" t="s">
        <v>306</v>
      </c>
      <c r="E5" s="26"/>
      <c r="F5" s="35" t="s">
        <v>307</v>
      </c>
      <c r="G5" s="31">
        <v>21</v>
      </c>
      <c r="H5" s="32">
        <v>12</v>
      </c>
      <c r="I5" s="33" t="str">
        <f t="shared" si="0"/>
        <v/>
      </c>
      <c r="J5" s="33" t="str">
        <f t="shared" si="1"/>
        <v/>
      </c>
      <c r="K5" s="114" t="s">
        <v>4180</v>
      </c>
      <c r="L5" s="114"/>
    </row>
    <row r="6" spans="1:28" s="36" customFormat="1" ht="13.5" customHeight="1" outlineLevel="1">
      <c r="A6" s="35">
        <f t="shared" si="2"/>
        <v>4.0999999999999996</v>
      </c>
      <c r="B6" s="159">
        <v>2</v>
      </c>
      <c r="C6" s="35" t="s">
        <v>4181</v>
      </c>
      <c r="D6" s="35" t="s">
        <v>310</v>
      </c>
      <c r="E6" s="35"/>
      <c r="F6" s="35" t="s">
        <v>156</v>
      </c>
      <c r="G6" s="31">
        <v>21</v>
      </c>
      <c r="H6" s="32">
        <v>2</v>
      </c>
      <c r="I6" s="142" t="str">
        <f t="shared" si="0"/>
        <v/>
      </c>
      <c r="J6" s="142" t="str">
        <f t="shared" si="1"/>
        <v/>
      </c>
      <c r="K6" s="114"/>
      <c r="L6" s="114"/>
    </row>
    <row r="7" spans="1:28" s="36" customFormat="1" ht="13.5" customHeight="1" outlineLevel="1">
      <c r="A7" s="35">
        <f t="shared" si="2"/>
        <v>4.1999999999999993</v>
      </c>
      <c r="B7" s="159">
        <v>2</v>
      </c>
      <c r="C7" s="35" t="s">
        <v>4182</v>
      </c>
      <c r="D7" s="35" t="s">
        <v>312</v>
      </c>
      <c r="E7" s="35"/>
      <c r="F7" s="35" t="s">
        <v>313</v>
      </c>
      <c r="G7" s="31">
        <v>23</v>
      </c>
      <c r="H7" s="32">
        <v>9</v>
      </c>
      <c r="I7" s="142" t="str">
        <f t="shared" si="0"/>
        <v/>
      </c>
      <c r="J7" s="142" t="str">
        <f t="shared" si="1"/>
        <v/>
      </c>
      <c r="K7" s="114"/>
      <c r="L7" s="114"/>
    </row>
    <row r="8" spans="1:28" s="36" customFormat="1" ht="13.5" customHeight="1" outlineLevel="1">
      <c r="A8" s="35">
        <f t="shared" si="2"/>
        <v>4.2999999999999989</v>
      </c>
      <c r="B8" s="159">
        <v>2</v>
      </c>
      <c r="C8" s="35" t="s">
        <v>4183</v>
      </c>
      <c r="D8" s="35" t="s">
        <v>315</v>
      </c>
      <c r="E8" s="35"/>
      <c r="F8" s="35" t="s">
        <v>182</v>
      </c>
      <c r="G8" s="31">
        <v>32</v>
      </c>
      <c r="H8" s="32">
        <v>1</v>
      </c>
      <c r="I8" s="142" t="str">
        <f t="shared" si="0"/>
        <v/>
      </c>
      <c r="J8" s="142" t="str">
        <f t="shared" si="1"/>
        <v/>
      </c>
      <c r="K8" s="114"/>
      <c r="L8" s="114"/>
    </row>
    <row r="9" spans="1:28" s="36" customFormat="1" ht="12.75">
      <c r="A9" s="26">
        <f t="shared" si="2"/>
        <v>5</v>
      </c>
      <c r="B9" s="158">
        <v>1</v>
      </c>
      <c r="C9" s="26" t="s">
        <v>4184</v>
      </c>
      <c r="D9" s="26" t="s">
        <v>2844</v>
      </c>
      <c r="E9" s="26"/>
      <c r="F9" s="35" t="s">
        <v>846</v>
      </c>
      <c r="G9" s="31">
        <v>33</v>
      </c>
      <c r="H9" s="32">
        <v>7</v>
      </c>
      <c r="I9" s="33" t="str">
        <f t="shared" si="0"/>
        <v/>
      </c>
      <c r="J9" s="33" t="str">
        <f t="shared" si="1"/>
        <v/>
      </c>
      <c r="K9" s="114" t="s">
        <v>4185</v>
      </c>
      <c r="L9" s="114"/>
    </row>
    <row r="10" spans="1:28" s="36" customFormat="1" ht="12.75">
      <c r="A10" s="26">
        <f t="shared" si="2"/>
        <v>6</v>
      </c>
      <c r="B10" s="158">
        <v>1</v>
      </c>
      <c r="C10" s="26" t="s">
        <v>4186</v>
      </c>
      <c r="D10" s="26" t="s">
        <v>4187</v>
      </c>
      <c r="E10" s="26"/>
      <c r="F10" s="35" t="s">
        <v>313</v>
      </c>
      <c r="G10" s="31">
        <v>40</v>
      </c>
      <c r="H10" s="32">
        <v>9</v>
      </c>
      <c r="I10" s="33" t="str">
        <f t="shared" si="0"/>
        <v/>
      </c>
      <c r="J10" s="33" t="str">
        <f t="shared" si="1"/>
        <v/>
      </c>
      <c r="K10" s="114" t="s">
        <v>4188</v>
      </c>
      <c r="L10" s="114"/>
    </row>
    <row r="11" spans="1:28" s="36" customFormat="1" ht="22.5">
      <c r="A11" s="26">
        <f t="shared" si="2"/>
        <v>7</v>
      </c>
      <c r="B11" s="158">
        <v>1</v>
      </c>
      <c r="C11" s="26" t="s">
        <v>4189</v>
      </c>
      <c r="D11" s="26" t="s">
        <v>2369</v>
      </c>
      <c r="E11" s="26"/>
      <c r="F11" s="35" t="s">
        <v>161</v>
      </c>
      <c r="G11" s="31">
        <v>49</v>
      </c>
      <c r="H11" s="32">
        <v>4</v>
      </c>
      <c r="I11" s="33" t="str">
        <f t="shared" si="0"/>
        <v/>
      </c>
      <c r="J11" s="33" t="str">
        <f t="shared" si="1"/>
        <v/>
      </c>
      <c r="K11" s="124" t="s">
        <v>2370</v>
      </c>
      <c r="L11" s="114" t="s">
        <v>3945</v>
      </c>
    </row>
    <row r="12" spans="1:28" s="36" customFormat="1" ht="12.75" outlineLevel="1">
      <c r="A12" s="35">
        <f t="shared" si="2"/>
        <v>7.1</v>
      </c>
      <c r="B12" s="159">
        <v>2</v>
      </c>
      <c r="C12" s="35" t="s">
        <v>4190</v>
      </c>
      <c r="D12" s="35" t="s">
        <v>2373</v>
      </c>
      <c r="E12" s="35"/>
      <c r="F12" s="35" t="s">
        <v>156</v>
      </c>
      <c r="G12" s="31">
        <v>49</v>
      </c>
      <c r="H12" s="32">
        <v>2</v>
      </c>
      <c r="I12" s="33" t="str">
        <f t="shared" si="0"/>
        <v/>
      </c>
      <c r="J12" s="33" t="str">
        <f t="shared" si="1"/>
        <v/>
      </c>
      <c r="K12" s="114"/>
      <c r="L12" s="114"/>
    </row>
    <row r="13" spans="1:28" s="36" customFormat="1" ht="12.75" outlineLevel="1">
      <c r="A13" s="35">
        <f t="shared" si="2"/>
        <v>7.1999999999999993</v>
      </c>
      <c r="B13" s="159">
        <v>2</v>
      </c>
      <c r="C13" s="35" t="s">
        <v>4191</v>
      </c>
      <c r="D13" s="35" t="s">
        <v>2375</v>
      </c>
      <c r="E13" s="35"/>
      <c r="F13" s="35" t="s">
        <v>156</v>
      </c>
      <c r="G13" s="31">
        <v>51</v>
      </c>
      <c r="H13" s="32">
        <v>2</v>
      </c>
      <c r="I13" s="33" t="str">
        <f t="shared" si="0"/>
        <v/>
      </c>
      <c r="J13" s="33" t="str">
        <f t="shared" si="1"/>
        <v/>
      </c>
      <c r="K13" s="114"/>
      <c r="L13" s="114"/>
    </row>
    <row r="14" spans="1:28" s="36" customFormat="1" ht="12.75">
      <c r="A14" s="26">
        <f t="shared" si="2"/>
        <v>8</v>
      </c>
      <c r="B14" s="158">
        <v>1</v>
      </c>
      <c r="C14" s="26" t="s">
        <v>4192</v>
      </c>
      <c r="D14" s="26" t="s">
        <v>2824</v>
      </c>
      <c r="E14" s="26"/>
      <c r="F14" s="35" t="s">
        <v>2466</v>
      </c>
      <c r="G14" s="31">
        <v>53</v>
      </c>
      <c r="H14" s="32">
        <v>33</v>
      </c>
      <c r="I14" s="33" t="str">
        <f t="shared" si="0"/>
        <v/>
      </c>
      <c r="J14" s="33" t="str">
        <f t="shared" si="1"/>
        <v/>
      </c>
      <c r="K14" s="114" t="s">
        <v>4193</v>
      </c>
      <c r="L14" s="114"/>
    </row>
    <row r="15" spans="1:28" s="36" customFormat="1" ht="12.75">
      <c r="A15" s="26">
        <f t="shared" si="2"/>
        <v>9</v>
      </c>
      <c r="B15" s="158">
        <v>1</v>
      </c>
      <c r="C15" s="26" t="s">
        <v>4194</v>
      </c>
      <c r="D15" s="26" t="s">
        <v>2721</v>
      </c>
      <c r="E15" s="26"/>
      <c r="F15" s="35" t="s">
        <v>323</v>
      </c>
      <c r="G15" s="31">
        <v>86</v>
      </c>
      <c r="H15" s="32">
        <v>5</v>
      </c>
      <c r="I15" s="33" t="str">
        <f t="shared" si="0"/>
        <v/>
      </c>
      <c r="J15" s="33" t="str">
        <f t="shared" si="1"/>
        <v/>
      </c>
      <c r="K15" s="114"/>
      <c r="L15" s="114"/>
    </row>
    <row r="16" spans="1:28" s="36" customFormat="1" ht="12.75" outlineLevel="1">
      <c r="A16" s="35">
        <f t="shared" si="2"/>
        <v>9.1</v>
      </c>
      <c r="B16" s="37">
        <v>2</v>
      </c>
      <c r="C16" s="35" t="s">
        <v>4195</v>
      </c>
      <c r="D16" s="30" t="s">
        <v>1116</v>
      </c>
      <c r="E16" s="30"/>
      <c r="F16" s="30" t="s">
        <v>182</v>
      </c>
      <c r="G16" s="31">
        <v>86</v>
      </c>
      <c r="H16" s="32">
        <v>1</v>
      </c>
      <c r="I16" s="33" t="str">
        <f t="shared" si="0"/>
        <v/>
      </c>
      <c r="J16" s="33" t="str">
        <f t="shared" si="1"/>
        <v/>
      </c>
      <c r="K16" s="34"/>
      <c r="L16" s="34"/>
      <c r="M16" s="95"/>
      <c r="N16" s="95"/>
      <c r="O16" s="95"/>
      <c r="P16" s="95"/>
      <c r="Q16" s="95"/>
      <c r="R16" s="95"/>
      <c r="S16" s="95"/>
      <c r="T16" s="95"/>
      <c r="U16" s="95"/>
      <c r="V16" s="95"/>
      <c r="W16" s="95"/>
      <c r="X16" s="95"/>
      <c r="Y16" s="95"/>
      <c r="Z16" s="95"/>
      <c r="AA16" s="95"/>
      <c r="AB16" s="95"/>
    </row>
    <row r="17" spans="1:28" s="36" customFormat="1" ht="12.75" outlineLevel="1">
      <c r="A17" s="35">
        <f t="shared" si="2"/>
        <v>9.1999999999999993</v>
      </c>
      <c r="B17" s="37">
        <v>2</v>
      </c>
      <c r="C17" s="35" t="s">
        <v>4196</v>
      </c>
      <c r="D17" s="30" t="s">
        <v>1118</v>
      </c>
      <c r="E17" s="30"/>
      <c r="F17" s="30" t="s">
        <v>182</v>
      </c>
      <c r="G17" s="31">
        <v>87</v>
      </c>
      <c r="H17" s="32">
        <v>1</v>
      </c>
      <c r="I17" s="33" t="str">
        <f t="shared" si="0"/>
        <v/>
      </c>
      <c r="J17" s="33" t="str">
        <f t="shared" si="1"/>
        <v/>
      </c>
      <c r="K17" s="34"/>
      <c r="L17" s="34"/>
      <c r="M17" s="95"/>
      <c r="N17" s="95"/>
      <c r="O17" s="95"/>
      <c r="P17" s="95"/>
      <c r="Q17" s="95"/>
      <c r="R17" s="95"/>
      <c r="S17" s="95"/>
      <c r="T17" s="95"/>
      <c r="U17" s="95"/>
      <c r="V17" s="95"/>
      <c r="W17" s="95"/>
      <c r="X17" s="95"/>
      <c r="Y17" s="95"/>
      <c r="Z17" s="95"/>
      <c r="AA17" s="95"/>
      <c r="AB17" s="95"/>
    </row>
    <row r="18" spans="1:28" s="36" customFormat="1" ht="12.75" outlineLevel="1">
      <c r="A18" s="35">
        <f t="shared" si="2"/>
        <v>9.2999999999999989</v>
      </c>
      <c r="B18" s="37">
        <v>2</v>
      </c>
      <c r="C18" s="35" t="s">
        <v>4197</v>
      </c>
      <c r="D18" s="30" t="s">
        <v>1120</v>
      </c>
      <c r="E18" s="30"/>
      <c r="F18" s="30" t="s">
        <v>182</v>
      </c>
      <c r="G18" s="31">
        <v>88</v>
      </c>
      <c r="H18" s="32">
        <v>1</v>
      </c>
      <c r="I18" s="33" t="str">
        <f t="shared" si="0"/>
        <v/>
      </c>
      <c r="J18" s="33" t="str">
        <f t="shared" si="1"/>
        <v/>
      </c>
      <c r="K18" s="34"/>
      <c r="L18" s="34"/>
      <c r="M18" s="95"/>
      <c r="N18" s="95"/>
      <c r="O18" s="95"/>
      <c r="P18" s="95"/>
      <c r="Q18" s="95"/>
      <c r="R18" s="95"/>
      <c r="S18" s="95"/>
      <c r="T18" s="95"/>
      <c r="U18" s="95"/>
      <c r="V18" s="95"/>
      <c r="W18" s="95"/>
      <c r="X18" s="95"/>
      <c r="Y18" s="95"/>
      <c r="Z18" s="95"/>
      <c r="AA18" s="95"/>
      <c r="AB18" s="95"/>
    </row>
    <row r="19" spans="1:28" s="36" customFormat="1" ht="12.75" outlineLevel="1">
      <c r="A19" s="35">
        <f t="shared" si="2"/>
        <v>9.3999999999999986</v>
      </c>
      <c r="B19" s="37">
        <v>2</v>
      </c>
      <c r="C19" s="35" t="s">
        <v>4198</v>
      </c>
      <c r="D19" s="30" t="s">
        <v>1122</v>
      </c>
      <c r="E19" s="30"/>
      <c r="F19" s="30" t="s">
        <v>182</v>
      </c>
      <c r="G19" s="31">
        <v>89</v>
      </c>
      <c r="H19" s="32">
        <v>1</v>
      </c>
      <c r="I19" s="33" t="str">
        <f t="shared" si="0"/>
        <v/>
      </c>
      <c r="J19" s="33" t="str">
        <f t="shared" si="1"/>
        <v/>
      </c>
      <c r="K19" s="34"/>
      <c r="L19" s="34"/>
      <c r="M19" s="95"/>
      <c r="N19" s="95"/>
      <c r="O19" s="95"/>
      <c r="P19" s="95"/>
      <c r="Q19" s="95"/>
      <c r="R19" s="95"/>
      <c r="S19" s="95"/>
      <c r="T19" s="95"/>
      <c r="U19" s="95"/>
      <c r="V19" s="95"/>
      <c r="W19" s="95"/>
      <c r="X19" s="95"/>
      <c r="Y19" s="95"/>
      <c r="Z19" s="95"/>
      <c r="AA19" s="95"/>
      <c r="AB19" s="95"/>
    </row>
    <row r="20" spans="1:28" s="36" customFormat="1" ht="12.75" outlineLevel="1">
      <c r="A20" s="35">
        <f t="shared" si="2"/>
        <v>9.4999999999999982</v>
      </c>
      <c r="B20" s="37">
        <v>2</v>
      </c>
      <c r="C20" s="35" t="s">
        <v>4199</v>
      </c>
      <c r="D20" s="30" t="s">
        <v>1124</v>
      </c>
      <c r="E20" s="30"/>
      <c r="F20" s="30" t="s">
        <v>182</v>
      </c>
      <c r="G20" s="31">
        <v>90</v>
      </c>
      <c r="H20" s="32">
        <v>1</v>
      </c>
      <c r="I20" s="33" t="str">
        <f t="shared" si="0"/>
        <v/>
      </c>
      <c r="J20" s="33" t="str">
        <f t="shared" si="1"/>
        <v/>
      </c>
      <c r="K20" s="34"/>
      <c r="L20" s="34"/>
      <c r="M20" s="95"/>
      <c r="N20" s="95"/>
      <c r="O20" s="95"/>
      <c r="P20" s="95"/>
      <c r="Q20" s="95"/>
      <c r="R20" s="95"/>
      <c r="S20" s="95"/>
      <c r="T20" s="95"/>
      <c r="U20" s="95"/>
      <c r="V20" s="95"/>
      <c r="W20" s="95"/>
      <c r="X20" s="95"/>
      <c r="Y20" s="95"/>
      <c r="Z20" s="95"/>
      <c r="AA20" s="95"/>
      <c r="AB20" s="95"/>
    </row>
    <row r="21" spans="1:28" s="36" customFormat="1" ht="22.5">
      <c r="A21" s="26">
        <f t="shared" si="2"/>
        <v>10</v>
      </c>
      <c r="B21" s="158">
        <v>1</v>
      </c>
      <c r="C21" s="26" t="s">
        <v>4200</v>
      </c>
      <c r="D21" s="26" t="s">
        <v>3957</v>
      </c>
      <c r="E21" s="26" t="s">
        <v>4201</v>
      </c>
      <c r="F21" s="35" t="s">
        <v>3959</v>
      </c>
      <c r="G21" s="31">
        <v>91</v>
      </c>
      <c r="H21" s="32">
        <v>5</v>
      </c>
      <c r="I21" s="33" t="str">
        <f t="shared" si="0"/>
        <v/>
      </c>
      <c r="J21" s="274">
        <f>IF(J22="-",_xlfn.NUMBERVALUE(I21)/100*-1,_xlfn.NUMBERVALUE(I21)/100)</f>
        <v>0</v>
      </c>
      <c r="K21" s="114"/>
      <c r="L21" s="114"/>
    </row>
    <row r="22" spans="1:28" s="36" customFormat="1" ht="23.25" customHeight="1">
      <c r="A22" s="26">
        <f t="shared" si="2"/>
        <v>11</v>
      </c>
      <c r="B22" s="158">
        <v>1</v>
      </c>
      <c r="C22" s="26" t="s">
        <v>4202</v>
      </c>
      <c r="D22" s="26" t="s">
        <v>3961</v>
      </c>
      <c r="E22" s="26" t="s">
        <v>208</v>
      </c>
      <c r="F22" s="35" t="s">
        <v>182</v>
      </c>
      <c r="G22" s="31">
        <v>96</v>
      </c>
      <c r="H22" s="32">
        <v>1</v>
      </c>
      <c r="I22" s="33" t="str">
        <f t="shared" si="0"/>
        <v/>
      </c>
      <c r="J22" s="33" t="str">
        <f t="shared" si="1"/>
        <v/>
      </c>
      <c r="K22" s="114"/>
      <c r="L22" s="114"/>
    </row>
    <row r="23" spans="1:28" s="36" customFormat="1" ht="33.75">
      <c r="A23" s="26">
        <f t="shared" si="2"/>
        <v>12</v>
      </c>
      <c r="B23" s="158">
        <v>1</v>
      </c>
      <c r="C23" s="26" t="s">
        <v>4203</v>
      </c>
      <c r="D23" s="26" t="s">
        <v>287</v>
      </c>
      <c r="E23" s="26" t="s">
        <v>288</v>
      </c>
      <c r="F23" s="35" t="s">
        <v>182</v>
      </c>
      <c r="G23" s="31">
        <v>97</v>
      </c>
      <c r="H23" s="32">
        <v>1</v>
      </c>
      <c r="I23" s="33" t="str">
        <f t="shared" si="0"/>
        <v/>
      </c>
      <c r="J23" s="33" t="str">
        <f t="shared" si="1"/>
        <v/>
      </c>
      <c r="K23" s="114" t="s">
        <v>4204</v>
      </c>
      <c r="L23" s="114"/>
    </row>
    <row r="24" spans="1:28" s="36" customFormat="1" ht="33.75">
      <c r="A24" s="26">
        <f t="shared" si="2"/>
        <v>13</v>
      </c>
      <c r="B24" s="158">
        <v>1</v>
      </c>
      <c r="C24" s="26" t="s">
        <v>4205</v>
      </c>
      <c r="D24" s="26" t="s">
        <v>280</v>
      </c>
      <c r="E24" s="26" t="s">
        <v>281</v>
      </c>
      <c r="F24" s="35" t="s">
        <v>282</v>
      </c>
      <c r="G24" s="31">
        <v>98</v>
      </c>
      <c r="H24" s="32">
        <v>3</v>
      </c>
      <c r="I24" s="33" t="str">
        <f t="shared" si="0"/>
        <v/>
      </c>
      <c r="J24" s="33" t="str">
        <f t="shared" si="1"/>
        <v/>
      </c>
      <c r="K24" s="114" t="s">
        <v>4206</v>
      </c>
      <c r="L24" s="114"/>
    </row>
    <row r="25" spans="1:28" s="36" customFormat="1" ht="45">
      <c r="A25" s="26">
        <f t="shared" si="2"/>
        <v>14</v>
      </c>
      <c r="B25" s="158">
        <v>1</v>
      </c>
      <c r="C25" s="26" t="s">
        <v>4207</v>
      </c>
      <c r="D25" s="26" t="s">
        <v>180</v>
      </c>
      <c r="E25" s="26" t="s">
        <v>181</v>
      </c>
      <c r="F25" s="35" t="s">
        <v>182</v>
      </c>
      <c r="G25" s="31">
        <v>101</v>
      </c>
      <c r="H25" s="32">
        <v>1</v>
      </c>
      <c r="I25" s="33" t="str">
        <f t="shared" si="0"/>
        <v/>
      </c>
      <c r="J25" s="33" t="str">
        <f t="shared" si="1"/>
        <v/>
      </c>
      <c r="K25" s="114"/>
      <c r="L25" s="114"/>
    </row>
    <row r="26" spans="1:28" s="36" customFormat="1" ht="56.25">
      <c r="A26" s="26">
        <f t="shared" si="2"/>
        <v>15</v>
      </c>
      <c r="B26" s="158">
        <v>1</v>
      </c>
      <c r="C26" s="26" t="s">
        <v>4208</v>
      </c>
      <c r="D26" s="26" t="s">
        <v>3967</v>
      </c>
      <c r="E26" s="26" t="s">
        <v>4209</v>
      </c>
      <c r="F26" s="35" t="s">
        <v>182</v>
      </c>
      <c r="G26" s="31">
        <v>102</v>
      </c>
      <c r="H26" s="32">
        <v>1</v>
      </c>
      <c r="I26" s="33" t="str">
        <f t="shared" si="0"/>
        <v/>
      </c>
      <c r="J26" s="33" t="str">
        <f t="shared" si="1"/>
        <v/>
      </c>
      <c r="K26" s="114"/>
      <c r="L26" s="114"/>
    </row>
    <row r="27" spans="1:28" s="36" customFormat="1" ht="78.75">
      <c r="A27" s="26">
        <f t="shared" si="2"/>
        <v>16</v>
      </c>
      <c r="B27" s="158">
        <v>1</v>
      </c>
      <c r="C27" s="26" t="s">
        <v>4210</v>
      </c>
      <c r="D27" s="26" t="s">
        <v>2733</v>
      </c>
      <c r="E27" s="26" t="s">
        <v>2734</v>
      </c>
      <c r="F27" s="35" t="s">
        <v>182</v>
      </c>
      <c r="G27" s="31">
        <v>103</v>
      </c>
      <c r="H27" s="32">
        <v>1</v>
      </c>
      <c r="I27" s="33" t="str">
        <f t="shared" si="0"/>
        <v/>
      </c>
      <c r="J27" s="33" t="str">
        <f t="shared" si="1"/>
        <v/>
      </c>
      <c r="K27" s="114"/>
      <c r="L27" s="114"/>
    </row>
    <row r="28" spans="1:28" s="36" customFormat="1" ht="12.75">
      <c r="A28" s="26">
        <f t="shared" si="2"/>
        <v>17</v>
      </c>
      <c r="B28" s="158">
        <v>1</v>
      </c>
      <c r="C28" s="26" t="s">
        <v>4211</v>
      </c>
      <c r="D28" s="26" t="s">
        <v>3972</v>
      </c>
      <c r="E28" s="26"/>
      <c r="F28" s="35" t="s">
        <v>364</v>
      </c>
      <c r="G28" s="31">
        <v>104</v>
      </c>
      <c r="H28" s="32">
        <v>15</v>
      </c>
      <c r="I28" s="33" t="str">
        <f t="shared" si="0"/>
        <v/>
      </c>
      <c r="J28" s="274">
        <f>IF(J29="-",_xlfn.NUMBERVALUE(I28)/100000*-1,_xlfn.NUMBERVALUE(I28)/100000)</f>
        <v>0</v>
      </c>
      <c r="K28" s="114"/>
      <c r="L28" s="114"/>
    </row>
    <row r="29" spans="1:28" s="36" customFormat="1" ht="23.25" customHeight="1">
      <c r="A29" s="26">
        <f t="shared" si="2"/>
        <v>18</v>
      </c>
      <c r="B29" s="158">
        <v>1</v>
      </c>
      <c r="C29" s="26" t="s">
        <v>4212</v>
      </c>
      <c r="D29" s="26" t="s">
        <v>3974</v>
      </c>
      <c r="E29" s="26" t="s">
        <v>208</v>
      </c>
      <c r="F29" s="35" t="s">
        <v>182</v>
      </c>
      <c r="G29" s="31">
        <v>119</v>
      </c>
      <c r="H29" s="32">
        <v>1</v>
      </c>
      <c r="I29" s="33" t="str">
        <f t="shared" si="0"/>
        <v/>
      </c>
      <c r="J29" s="33" t="str">
        <f t="shared" si="1"/>
        <v/>
      </c>
      <c r="K29" s="114"/>
      <c r="L29" s="114"/>
    </row>
    <row r="30" spans="1:28" s="36" customFormat="1" ht="33.75">
      <c r="A30" s="26">
        <f t="shared" si="2"/>
        <v>19</v>
      </c>
      <c r="B30" s="158">
        <v>1</v>
      </c>
      <c r="C30" s="26" t="s">
        <v>4213</v>
      </c>
      <c r="D30" s="26" t="s">
        <v>272</v>
      </c>
      <c r="E30" s="26" t="s">
        <v>273</v>
      </c>
      <c r="F30" s="35" t="s">
        <v>364</v>
      </c>
      <c r="G30" s="31">
        <v>120</v>
      </c>
      <c r="H30" s="32">
        <v>15</v>
      </c>
      <c r="I30" s="33" t="str">
        <f t="shared" si="0"/>
        <v/>
      </c>
      <c r="J30" s="274">
        <f>IF(J31="-",_xlfn.NUMBERVALUE(I30)/100000*-1,_xlfn.NUMBERVALUE(I30)/100000)</f>
        <v>0</v>
      </c>
      <c r="K30" s="114"/>
      <c r="L30" s="114"/>
    </row>
    <row r="31" spans="1:28" s="36" customFormat="1" ht="23.25" customHeight="1">
      <c r="A31" s="26">
        <f t="shared" si="2"/>
        <v>20</v>
      </c>
      <c r="B31" s="158">
        <v>1</v>
      </c>
      <c r="C31" s="26" t="s">
        <v>4214</v>
      </c>
      <c r="D31" s="26" t="s">
        <v>276</v>
      </c>
      <c r="E31" s="26" t="s">
        <v>208</v>
      </c>
      <c r="F31" s="35" t="s">
        <v>182</v>
      </c>
      <c r="G31" s="31">
        <v>135</v>
      </c>
      <c r="H31" s="32">
        <v>1</v>
      </c>
      <c r="I31" s="33" t="str">
        <f t="shared" si="0"/>
        <v/>
      </c>
      <c r="J31" s="33" t="str">
        <f t="shared" si="1"/>
        <v/>
      </c>
      <c r="K31" s="114"/>
      <c r="L31" s="114"/>
    </row>
    <row r="32" spans="1:28" s="36" customFormat="1" ht="12.75">
      <c r="A32" s="26">
        <f>IF(B32=1,TRUNC(A30)+1,A30+0.1)</f>
        <v>20</v>
      </c>
      <c r="B32" s="158">
        <v>1</v>
      </c>
      <c r="C32" s="26" t="s">
        <v>4215</v>
      </c>
      <c r="D32" s="26" t="s">
        <v>4216</v>
      </c>
      <c r="E32" s="26"/>
      <c r="F32" s="35" t="s">
        <v>161</v>
      </c>
      <c r="G32" s="31">
        <v>136</v>
      </c>
      <c r="H32" s="32">
        <v>4</v>
      </c>
      <c r="I32" s="33" t="str">
        <f t="shared" si="0"/>
        <v/>
      </c>
      <c r="J32" s="33" t="str">
        <f t="shared" si="1"/>
        <v/>
      </c>
      <c r="K32" s="114" t="s">
        <v>4217</v>
      </c>
      <c r="L32" s="114"/>
    </row>
    <row r="33" spans="1:12" s="36" customFormat="1" ht="22.5" outlineLevel="1">
      <c r="A33" s="35">
        <f>IF(B33=1,TRUNC(A31)+1,A31+0.1)</f>
        <v>20.100000000000001</v>
      </c>
      <c r="B33" s="159">
        <v>2</v>
      </c>
      <c r="C33" s="35" t="s">
        <v>4218</v>
      </c>
      <c r="D33" s="35" t="s">
        <v>295</v>
      </c>
      <c r="E33" s="35"/>
      <c r="F33" s="35" t="s">
        <v>156</v>
      </c>
      <c r="G33" s="31">
        <v>136</v>
      </c>
      <c r="H33" s="32">
        <v>2</v>
      </c>
      <c r="I33" s="33" t="str">
        <f t="shared" si="0"/>
        <v/>
      </c>
      <c r="J33" s="33" t="str">
        <f t="shared" si="1"/>
        <v/>
      </c>
      <c r="K33" s="114" t="s">
        <v>4219</v>
      </c>
      <c r="L33" s="114"/>
    </row>
    <row r="34" spans="1:12" s="36" customFormat="1" ht="22.5" outlineLevel="1">
      <c r="A34" s="35">
        <f t="shared" si="2"/>
        <v>20.200000000000003</v>
      </c>
      <c r="B34" s="159">
        <v>2</v>
      </c>
      <c r="C34" s="35" t="s">
        <v>4220</v>
      </c>
      <c r="D34" s="35" t="s">
        <v>297</v>
      </c>
      <c r="E34" s="35"/>
      <c r="F34" s="35" t="s">
        <v>156</v>
      </c>
      <c r="G34" s="31">
        <v>138</v>
      </c>
      <c r="H34" s="32">
        <v>2</v>
      </c>
      <c r="I34" s="33" t="str">
        <f t="shared" si="0"/>
        <v/>
      </c>
      <c r="J34" s="33" t="str">
        <f t="shared" si="1"/>
        <v/>
      </c>
      <c r="K34" s="114" t="s">
        <v>4221</v>
      </c>
      <c r="L34" s="114"/>
    </row>
    <row r="35" spans="1:12" s="36" customFormat="1" ht="78.75">
      <c r="A35" s="35">
        <f t="shared" si="2"/>
        <v>20.300000000000004</v>
      </c>
      <c r="B35" s="159">
        <v>2</v>
      </c>
      <c r="C35" s="35" t="s">
        <v>4222</v>
      </c>
      <c r="D35" s="35" t="s">
        <v>2741</v>
      </c>
      <c r="E35" s="35" t="s">
        <v>2742</v>
      </c>
      <c r="F35" s="35" t="s">
        <v>156</v>
      </c>
      <c r="G35" s="31">
        <v>140</v>
      </c>
      <c r="H35" s="32">
        <v>2</v>
      </c>
      <c r="I35" s="33" t="str">
        <f t="shared" si="0"/>
        <v/>
      </c>
      <c r="J35" s="33" t="str">
        <f t="shared" si="1"/>
        <v/>
      </c>
      <c r="K35" s="114" t="s">
        <v>4223</v>
      </c>
      <c r="L35" s="114"/>
    </row>
    <row r="36" spans="1:12" s="36" customFormat="1" ht="12.75">
      <c r="A36" s="26">
        <f t="shared" si="2"/>
        <v>21</v>
      </c>
      <c r="B36" s="158">
        <v>1</v>
      </c>
      <c r="C36" s="26" t="s">
        <v>4224</v>
      </c>
      <c r="D36" s="26" t="s">
        <v>610</v>
      </c>
      <c r="E36" s="26"/>
      <c r="F36" s="35" t="s">
        <v>215</v>
      </c>
      <c r="G36" s="31">
        <v>142</v>
      </c>
      <c r="H36" s="32">
        <v>9</v>
      </c>
      <c r="I36" s="33" t="str">
        <f t="shared" si="0"/>
        <v/>
      </c>
      <c r="J36" s="274">
        <f>IF(J37="-",_xlfn.NUMBERVALUE(I36)/100000*-1,_xlfn.NUMBERVALUE(I36)/100000)</f>
        <v>0</v>
      </c>
      <c r="K36" s="114" t="s">
        <v>4225</v>
      </c>
      <c r="L36" s="114"/>
    </row>
    <row r="37" spans="1:12" s="36" customFormat="1" ht="23.25" customHeight="1">
      <c r="A37" s="26">
        <f t="shared" si="2"/>
        <v>22</v>
      </c>
      <c r="B37" s="158">
        <v>1</v>
      </c>
      <c r="C37" s="26" t="s">
        <v>4226</v>
      </c>
      <c r="D37" s="26" t="s">
        <v>612</v>
      </c>
      <c r="E37" s="26" t="s">
        <v>208</v>
      </c>
      <c r="F37" s="35" t="s">
        <v>182</v>
      </c>
      <c r="G37" s="31">
        <v>151</v>
      </c>
      <c r="H37" s="32">
        <v>1</v>
      </c>
      <c r="I37" s="33" t="str">
        <f t="shared" si="0"/>
        <v/>
      </c>
      <c r="J37" s="33" t="str">
        <f t="shared" si="1"/>
        <v/>
      </c>
      <c r="K37" s="114"/>
      <c r="L37" s="114"/>
    </row>
    <row r="38" spans="1:12" s="36" customFormat="1" ht="78.75">
      <c r="A38" s="26">
        <f t="shared" si="2"/>
        <v>23</v>
      </c>
      <c r="B38" s="158">
        <v>1</v>
      </c>
      <c r="C38" s="26" t="s">
        <v>4227</v>
      </c>
      <c r="D38" s="26" t="s">
        <v>2665</v>
      </c>
      <c r="E38" s="26" t="s">
        <v>4228</v>
      </c>
      <c r="F38" s="35" t="s">
        <v>282</v>
      </c>
      <c r="G38" s="31">
        <v>152</v>
      </c>
      <c r="H38" s="32">
        <v>3</v>
      </c>
      <c r="I38" s="33" t="str">
        <f t="shared" si="0"/>
        <v/>
      </c>
      <c r="J38" s="33" t="str">
        <f t="shared" si="1"/>
        <v/>
      </c>
      <c r="K38" s="114"/>
      <c r="L38" s="114"/>
    </row>
    <row r="39" spans="1:12" s="36" customFormat="1" ht="45" hidden="1">
      <c r="A39" s="40">
        <f t="shared" si="2"/>
        <v>24</v>
      </c>
      <c r="B39" s="163">
        <v>1</v>
      </c>
      <c r="C39" s="40" t="s">
        <v>4229</v>
      </c>
      <c r="D39" s="40" t="s">
        <v>4230</v>
      </c>
      <c r="E39" s="40" t="s">
        <v>181</v>
      </c>
      <c r="F39" s="40" t="s">
        <v>182</v>
      </c>
      <c r="G39" s="43">
        <v>155</v>
      </c>
      <c r="H39" s="44">
        <v>1</v>
      </c>
      <c r="I39" s="45" t="str">
        <f t="shared" si="0"/>
        <v/>
      </c>
      <c r="J39" s="45" t="str">
        <f t="shared" si="1"/>
        <v/>
      </c>
      <c r="K39" s="113"/>
      <c r="L39" s="113" t="s">
        <v>10</v>
      </c>
    </row>
    <row r="40" spans="1:12" s="36" customFormat="1" ht="12.75">
      <c r="A40" s="26">
        <f t="shared" si="2"/>
        <v>25</v>
      </c>
      <c r="B40" s="158">
        <v>1</v>
      </c>
      <c r="C40" s="26" t="s">
        <v>4231</v>
      </c>
      <c r="D40" s="26" t="s">
        <v>745</v>
      </c>
      <c r="E40" s="26"/>
      <c r="F40" s="35" t="s">
        <v>342</v>
      </c>
      <c r="G40" s="31">
        <v>156</v>
      </c>
      <c r="H40" s="32">
        <v>8</v>
      </c>
      <c r="I40" s="33" t="str">
        <f t="shared" si="0"/>
        <v/>
      </c>
      <c r="J40" s="245" t="str">
        <f>IF(AND(I40&lt;&gt;"",I40&lt;&gt;"00000000"),DATE(LEFT(I40,4),MID(I40,5,2),RIGHT(I40,2)),"")</f>
        <v/>
      </c>
      <c r="K40" s="114"/>
      <c r="L40" s="114"/>
    </row>
    <row r="41" spans="1:12" s="36" customFormat="1" ht="33.75">
      <c r="A41" s="26">
        <f t="shared" si="2"/>
        <v>26</v>
      </c>
      <c r="B41" s="158">
        <v>1</v>
      </c>
      <c r="C41" s="26" t="s">
        <v>4232</v>
      </c>
      <c r="D41" s="26" t="s">
        <v>2673</v>
      </c>
      <c r="E41" s="26" t="s">
        <v>2674</v>
      </c>
      <c r="F41" s="35" t="s">
        <v>282</v>
      </c>
      <c r="G41" s="31">
        <v>164</v>
      </c>
      <c r="H41" s="32">
        <v>3</v>
      </c>
      <c r="I41" s="33" t="str">
        <f t="shared" si="0"/>
        <v/>
      </c>
      <c r="J41" s="33" t="str">
        <f t="shared" si="1"/>
        <v/>
      </c>
      <c r="K41" s="114"/>
      <c r="L41" s="114"/>
    </row>
    <row r="42" spans="1:12" s="36" customFormat="1" ht="33.75">
      <c r="A42" s="26">
        <f t="shared" si="2"/>
        <v>27</v>
      </c>
      <c r="B42" s="158">
        <v>1</v>
      </c>
      <c r="C42" s="26" t="s">
        <v>4233</v>
      </c>
      <c r="D42" s="26" t="s">
        <v>2693</v>
      </c>
      <c r="E42" s="26" t="s">
        <v>2694</v>
      </c>
      <c r="F42" s="35" t="s">
        <v>182</v>
      </c>
      <c r="G42" s="31">
        <v>167</v>
      </c>
      <c r="H42" s="32">
        <v>1</v>
      </c>
      <c r="I42" s="33" t="str">
        <f t="shared" si="0"/>
        <v/>
      </c>
      <c r="J42" s="33" t="str">
        <f t="shared" si="1"/>
        <v/>
      </c>
      <c r="K42" s="114"/>
      <c r="L42" s="114"/>
    </row>
    <row r="43" spans="1:12" s="36" customFormat="1" ht="22.5">
      <c r="A43" s="26">
        <f t="shared" si="2"/>
        <v>28</v>
      </c>
      <c r="B43" s="158">
        <v>1</v>
      </c>
      <c r="C43" s="26" t="s">
        <v>4234</v>
      </c>
      <c r="D43" s="26" t="s">
        <v>1941</v>
      </c>
      <c r="E43" s="26" t="s">
        <v>246</v>
      </c>
      <c r="F43" s="35" t="s">
        <v>156</v>
      </c>
      <c r="G43" s="31">
        <v>168</v>
      </c>
      <c r="H43" s="32">
        <v>2</v>
      </c>
      <c r="I43" s="33" t="str">
        <f t="shared" si="0"/>
        <v/>
      </c>
      <c r="J43" s="33" t="str">
        <f t="shared" si="1"/>
        <v/>
      </c>
      <c r="K43" s="114"/>
      <c r="L43" s="114"/>
    </row>
    <row r="44" spans="1:12" s="36" customFormat="1" ht="33.75">
      <c r="A44" s="26">
        <f t="shared" si="2"/>
        <v>29</v>
      </c>
      <c r="B44" s="158">
        <v>1</v>
      </c>
      <c r="C44" s="26" t="s">
        <v>4235</v>
      </c>
      <c r="D44" s="26" t="s">
        <v>2728</v>
      </c>
      <c r="E44" s="26" t="s">
        <v>2729</v>
      </c>
      <c r="F44" s="35" t="s">
        <v>156</v>
      </c>
      <c r="G44" s="31">
        <v>170</v>
      </c>
      <c r="H44" s="32">
        <v>2</v>
      </c>
      <c r="I44" s="33" t="str">
        <f t="shared" si="0"/>
        <v/>
      </c>
      <c r="J44" s="33" t="str">
        <f t="shared" si="1"/>
        <v/>
      </c>
      <c r="K44" s="124" t="s">
        <v>5181</v>
      </c>
      <c r="L44" s="114"/>
    </row>
    <row r="45" spans="1:12" s="36" customFormat="1" ht="12.75">
      <c r="A45" s="26">
        <f t="shared" si="2"/>
        <v>30</v>
      </c>
      <c r="B45" s="158">
        <v>1</v>
      </c>
      <c r="C45" s="26" t="s">
        <v>4236</v>
      </c>
      <c r="D45" s="26" t="s">
        <v>1290</v>
      </c>
      <c r="E45" s="26"/>
      <c r="F45" s="35" t="s">
        <v>282</v>
      </c>
      <c r="G45" s="31">
        <v>172</v>
      </c>
      <c r="H45" s="32">
        <v>3</v>
      </c>
      <c r="I45" s="33" t="str">
        <f t="shared" si="0"/>
        <v/>
      </c>
      <c r="J45" s="33" t="str">
        <f t="shared" si="1"/>
        <v/>
      </c>
      <c r="K45" s="114"/>
      <c r="L45" s="114"/>
    </row>
    <row r="46" spans="1:12" s="36" customFormat="1" ht="45">
      <c r="A46" s="26">
        <f t="shared" si="2"/>
        <v>31</v>
      </c>
      <c r="B46" s="158">
        <v>1</v>
      </c>
      <c r="C46" s="26" t="s">
        <v>4237</v>
      </c>
      <c r="D46" s="26" t="s">
        <v>180</v>
      </c>
      <c r="E46" s="26" t="s">
        <v>181</v>
      </c>
      <c r="F46" s="35" t="s">
        <v>182</v>
      </c>
      <c r="G46" s="31">
        <v>175</v>
      </c>
      <c r="H46" s="32">
        <v>1</v>
      </c>
      <c r="I46" s="33" t="str">
        <f t="shared" si="0"/>
        <v/>
      </c>
      <c r="J46" s="33" t="str">
        <f t="shared" si="1"/>
        <v/>
      </c>
      <c r="K46" s="114"/>
      <c r="L46" s="114"/>
    </row>
    <row r="47" spans="1:12" s="36" customFormat="1" ht="12.75">
      <c r="A47" s="26">
        <f t="shared" si="2"/>
        <v>32</v>
      </c>
      <c r="B47" s="158">
        <v>1</v>
      </c>
      <c r="C47" s="26" t="s">
        <v>4238</v>
      </c>
      <c r="D47" s="26" t="s">
        <v>1503</v>
      </c>
      <c r="E47" s="26"/>
      <c r="F47" s="35" t="s">
        <v>342</v>
      </c>
      <c r="G47" s="31">
        <v>176</v>
      </c>
      <c r="H47" s="32">
        <v>8</v>
      </c>
      <c r="I47" s="33" t="str">
        <f t="shared" si="0"/>
        <v/>
      </c>
      <c r="J47" s="245" t="str">
        <f t="shared" ref="J47:J50" si="3">IF(AND(I47&lt;&gt;"",I47&lt;&gt;"00000000"),DATE(LEFT(I47,4),MID(I47,5,2),RIGHT(I47,2)),"")</f>
        <v/>
      </c>
      <c r="K47" s="114" t="s">
        <v>2507</v>
      </c>
      <c r="L47" s="114"/>
    </row>
    <row r="48" spans="1:12" s="36" customFormat="1" ht="12.75">
      <c r="A48" s="26">
        <f t="shared" si="2"/>
        <v>33</v>
      </c>
      <c r="B48" s="158">
        <v>1</v>
      </c>
      <c r="C48" s="26" t="s">
        <v>4239</v>
      </c>
      <c r="D48" s="26" t="s">
        <v>2749</v>
      </c>
      <c r="E48" s="26"/>
      <c r="F48" s="35" t="s">
        <v>342</v>
      </c>
      <c r="G48" s="31">
        <v>184</v>
      </c>
      <c r="H48" s="32">
        <v>8</v>
      </c>
      <c r="I48" s="33" t="str">
        <f t="shared" si="0"/>
        <v/>
      </c>
      <c r="J48" s="245" t="str">
        <f t="shared" si="3"/>
        <v/>
      </c>
      <c r="K48" s="114" t="s">
        <v>2509</v>
      </c>
      <c r="L48" s="114"/>
    </row>
    <row r="49" spans="1:12" s="36" customFormat="1" ht="12.75">
      <c r="A49" s="26">
        <f t="shared" si="2"/>
        <v>34</v>
      </c>
      <c r="B49" s="158">
        <v>1</v>
      </c>
      <c r="C49" s="26" t="s">
        <v>4240</v>
      </c>
      <c r="D49" s="26" t="s">
        <v>2774</v>
      </c>
      <c r="E49" s="26"/>
      <c r="F49" s="35" t="s">
        <v>342</v>
      </c>
      <c r="G49" s="31">
        <v>192</v>
      </c>
      <c r="H49" s="32">
        <v>8</v>
      </c>
      <c r="I49" s="33" t="str">
        <f t="shared" si="0"/>
        <v/>
      </c>
      <c r="J49" s="245" t="str">
        <f t="shared" si="3"/>
        <v/>
      </c>
      <c r="K49" s="114"/>
      <c r="L49" s="114"/>
    </row>
    <row r="50" spans="1:12" s="36" customFormat="1" ht="12.75">
      <c r="A50" s="26">
        <f t="shared" si="2"/>
        <v>35</v>
      </c>
      <c r="B50" s="158">
        <v>1</v>
      </c>
      <c r="C50" s="26" t="s">
        <v>4241</v>
      </c>
      <c r="D50" s="26" t="s">
        <v>2760</v>
      </c>
      <c r="E50" s="26"/>
      <c r="F50" s="35" t="s">
        <v>342</v>
      </c>
      <c r="G50" s="31">
        <v>200</v>
      </c>
      <c r="H50" s="32">
        <v>8</v>
      </c>
      <c r="I50" s="33" t="str">
        <f t="shared" si="0"/>
        <v/>
      </c>
      <c r="J50" s="245" t="str">
        <f t="shared" si="3"/>
        <v/>
      </c>
      <c r="K50" s="114" t="s">
        <v>4242</v>
      </c>
      <c r="L50" s="114"/>
    </row>
    <row r="51" spans="1:12" s="36" customFormat="1" ht="12.75">
      <c r="A51" s="26">
        <f t="shared" si="2"/>
        <v>36</v>
      </c>
      <c r="B51" s="158">
        <v>1</v>
      </c>
      <c r="C51" s="26" t="s">
        <v>4243</v>
      </c>
      <c r="D51" s="26" t="s">
        <v>4152</v>
      </c>
      <c r="E51" s="26"/>
      <c r="F51" s="35" t="s">
        <v>182</v>
      </c>
      <c r="G51" s="31">
        <v>208</v>
      </c>
      <c r="H51" s="32">
        <v>1</v>
      </c>
      <c r="I51" s="33" t="str">
        <f t="shared" si="0"/>
        <v/>
      </c>
      <c r="J51" s="33" t="str">
        <f t="shared" si="1"/>
        <v/>
      </c>
      <c r="K51" s="114"/>
      <c r="L51" s="114"/>
    </row>
    <row r="52" spans="1:12" s="36" customFormat="1" ht="12.75">
      <c r="A52" s="26">
        <f t="shared" si="2"/>
        <v>37</v>
      </c>
      <c r="B52" s="158">
        <v>1</v>
      </c>
      <c r="C52" s="26" t="s">
        <v>4244</v>
      </c>
      <c r="D52" s="26" t="s">
        <v>4009</v>
      </c>
      <c r="E52" s="26"/>
      <c r="F52" s="35" t="s">
        <v>342</v>
      </c>
      <c r="G52" s="31">
        <v>209</v>
      </c>
      <c r="H52" s="32">
        <v>8</v>
      </c>
      <c r="I52" s="33" t="str">
        <f t="shared" si="0"/>
        <v/>
      </c>
      <c r="J52" s="245" t="str">
        <f t="shared" ref="J52:J53" si="4">IF(AND(I52&lt;&gt;"",I52&lt;&gt;"00000000"),DATE(LEFT(I52,4),MID(I52,5,2),RIGHT(I52,2)),"")</f>
        <v/>
      </c>
      <c r="K52" s="114"/>
      <c r="L52" s="114"/>
    </row>
    <row r="53" spans="1:12" s="36" customFormat="1" ht="12.75">
      <c r="A53" s="26">
        <f t="shared" si="2"/>
        <v>38</v>
      </c>
      <c r="B53" s="158">
        <v>1</v>
      </c>
      <c r="C53" s="26" t="s">
        <v>4245</v>
      </c>
      <c r="D53" s="26" t="s">
        <v>2788</v>
      </c>
      <c r="E53" s="26"/>
      <c r="F53" s="35" t="s">
        <v>342</v>
      </c>
      <c r="G53" s="31">
        <v>217</v>
      </c>
      <c r="H53" s="32">
        <v>8</v>
      </c>
      <c r="I53" s="33" t="str">
        <f t="shared" si="0"/>
        <v/>
      </c>
      <c r="J53" s="245" t="str">
        <f t="shared" si="4"/>
        <v/>
      </c>
      <c r="K53" s="114"/>
      <c r="L53" s="114"/>
    </row>
    <row r="54" spans="1:12" s="36" customFormat="1" ht="12.75">
      <c r="A54" s="26">
        <f t="shared" si="2"/>
        <v>39</v>
      </c>
      <c r="B54" s="158">
        <v>1</v>
      </c>
      <c r="C54" s="26" t="s">
        <v>4246</v>
      </c>
      <c r="D54" s="26" t="s">
        <v>4016</v>
      </c>
      <c r="E54" s="26"/>
      <c r="F54" s="35" t="s">
        <v>231</v>
      </c>
      <c r="G54" s="31">
        <v>225</v>
      </c>
      <c r="H54" s="32">
        <v>9</v>
      </c>
      <c r="I54" s="33" t="str">
        <f t="shared" si="0"/>
        <v/>
      </c>
      <c r="J54" s="33">
        <f t="shared" ref="J54" si="5">_xlfn.NUMBERVALUE(I54)</f>
        <v>0</v>
      </c>
      <c r="K54" s="114"/>
      <c r="L54" s="114"/>
    </row>
    <row r="55" spans="1:12" s="36" customFormat="1" ht="23.25" customHeight="1">
      <c r="A55" s="26">
        <f t="shared" si="2"/>
        <v>40</v>
      </c>
      <c r="B55" s="158">
        <v>1</v>
      </c>
      <c r="C55" s="26" t="s">
        <v>4247</v>
      </c>
      <c r="D55" s="26" t="s">
        <v>4018</v>
      </c>
      <c r="E55" s="26" t="s">
        <v>208</v>
      </c>
      <c r="F55" s="35" t="s">
        <v>182</v>
      </c>
      <c r="G55" s="31">
        <v>234</v>
      </c>
      <c r="H55" s="32">
        <v>1</v>
      </c>
      <c r="I55" s="33" t="str">
        <f t="shared" si="0"/>
        <v/>
      </c>
      <c r="J55" s="33" t="str">
        <f t="shared" si="1"/>
        <v/>
      </c>
      <c r="K55" s="114"/>
      <c r="L55" s="114"/>
    </row>
    <row r="56" spans="1:12" s="36" customFormat="1" ht="12.75">
      <c r="A56" s="26">
        <f t="shared" si="2"/>
        <v>41</v>
      </c>
      <c r="B56" s="158">
        <v>1</v>
      </c>
      <c r="C56" s="26" t="s">
        <v>4248</v>
      </c>
      <c r="D56" s="26" t="s">
        <v>2780</v>
      </c>
      <c r="E56" s="26"/>
      <c r="F56" s="35" t="s">
        <v>215</v>
      </c>
      <c r="G56" s="31">
        <v>235</v>
      </c>
      <c r="H56" s="32">
        <v>9</v>
      </c>
      <c r="I56" s="33" t="str">
        <f t="shared" si="0"/>
        <v/>
      </c>
      <c r="J56" s="274">
        <f>IF(J57="-",_xlfn.NUMBERVALUE(I56)/100000*-1,_xlfn.NUMBERVALUE(I56)/100000)</f>
        <v>0</v>
      </c>
      <c r="K56" s="114"/>
      <c r="L56" s="114"/>
    </row>
    <row r="57" spans="1:12" s="36" customFormat="1" ht="23.25" customHeight="1">
      <c r="A57" s="26">
        <f t="shared" si="2"/>
        <v>42</v>
      </c>
      <c r="B57" s="158">
        <v>1</v>
      </c>
      <c r="C57" s="26" t="s">
        <v>4249</v>
      </c>
      <c r="D57" s="26" t="s">
        <v>2782</v>
      </c>
      <c r="E57" s="26" t="s">
        <v>208</v>
      </c>
      <c r="F57" s="35" t="s">
        <v>182</v>
      </c>
      <c r="G57" s="31">
        <v>244</v>
      </c>
      <c r="H57" s="32">
        <v>1</v>
      </c>
      <c r="I57" s="33" t="str">
        <f t="shared" si="0"/>
        <v/>
      </c>
      <c r="J57" s="33" t="str">
        <f t="shared" si="1"/>
        <v/>
      </c>
      <c r="K57" s="114"/>
      <c r="L57" s="114"/>
    </row>
    <row r="58" spans="1:12" s="36" customFormat="1" ht="12.75">
      <c r="A58" s="26">
        <f t="shared" si="2"/>
        <v>43</v>
      </c>
      <c r="B58" s="158">
        <v>1</v>
      </c>
      <c r="C58" s="26" t="s">
        <v>4250</v>
      </c>
      <c r="D58" s="26" t="s">
        <v>2766</v>
      </c>
      <c r="E58" s="26"/>
      <c r="F58" s="35" t="s">
        <v>215</v>
      </c>
      <c r="G58" s="31">
        <v>245</v>
      </c>
      <c r="H58" s="32">
        <v>9</v>
      </c>
      <c r="I58" s="33" t="str">
        <f t="shared" si="0"/>
        <v/>
      </c>
      <c r="J58" s="274">
        <f>IF(J59="-",_xlfn.NUMBERVALUE(I58)/100000*-1,_xlfn.NUMBERVALUE(I58)/100000)</f>
        <v>0</v>
      </c>
      <c r="K58" s="114"/>
      <c r="L58" s="114"/>
    </row>
    <row r="59" spans="1:12" s="36" customFormat="1" ht="23.25" customHeight="1">
      <c r="A59" s="26">
        <f t="shared" si="2"/>
        <v>44</v>
      </c>
      <c r="B59" s="158">
        <v>1</v>
      </c>
      <c r="C59" s="26" t="s">
        <v>4251</v>
      </c>
      <c r="D59" s="26" t="s">
        <v>2768</v>
      </c>
      <c r="E59" s="26" t="s">
        <v>208</v>
      </c>
      <c r="F59" s="35" t="s">
        <v>182</v>
      </c>
      <c r="G59" s="31">
        <v>254</v>
      </c>
      <c r="H59" s="32">
        <v>1</v>
      </c>
      <c r="I59" s="33" t="str">
        <f t="shared" si="0"/>
        <v/>
      </c>
      <c r="J59" s="33" t="str">
        <f t="shared" si="1"/>
        <v/>
      </c>
      <c r="K59" s="114"/>
      <c r="L59" s="114"/>
    </row>
    <row r="60" spans="1:12" s="36" customFormat="1" ht="12.75">
      <c r="A60" s="26">
        <f t="shared" si="2"/>
        <v>45</v>
      </c>
      <c r="B60" s="158">
        <v>1</v>
      </c>
      <c r="C60" s="26" t="s">
        <v>4252</v>
      </c>
      <c r="D60" s="26" t="s">
        <v>4024</v>
      </c>
      <c r="E60" s="26"/>
      <c r="F60" s="35" t="s">
        <v>215</v>
      </c>
      <c r="G60" s="31">
        <v>255</v>
      </c>
      <c r="H60" s="32">
        <v>9</v>
      </c>
      <c r="I60" s="33" t="str">
        <f t="shared" si="0"/>
        <v/>
      </c>
      <c r="J60" s="274">
        <f>IF(J61="-",_xlfn.NUMBERVALUE(I60)/100000*-1,_xlfn.NUMBERVALUE(I60)/100000)</f>
        <v>0</v>
      </c>
      <c r="K60" s="114"/>
      <c r="L60" s="114"/>
    </row>
    <row r="61" spans="1:12" s="36" customFormat="1" ht="23.25" customHeight="1">
      <c r="A61" s="26">
        <f t="shared" si="2"/>
        <v>46</v>
      </c>
      <c r="B61" s="158">
        <v>1</v>
      </c>
      <c r="C61" s="26" t="s">
        <v>4253</v>
      </c>
      <c r="D61" s="26" t="s">
        <v>4026</v>
      </c>
      <c r="E61" s="26" t="s">
        <v>208</v>
      </c>
      <c r="F61" s="35" t="s">
        <v>182</v>
      </c>
      <c r="G61" s="31">
        <v>264</v>
      </c>
      <c r="H61" s="32">
        <v>1</v>
      </c>
      <c r="I61" s="33" t="str">
        <f t="shared" si="0"/>
        <v/>
      </c>
      <c r="J61" s="33" t="str">
        <f t="shared" si="1"/>
        <v/>
      </c>
      <c r="K61" s="114"/>
      <c r="L61" s="114"/>
    </row>
    <row r="62" spans="1:12" s="36" customFormat="1" ht="12.75">
      <c r="A62" s="26">
        <f t="shared" si="2"/>
        <v>47</v>
      </c>
      <c r="B62" s="158">
        <v>1</v>
      </c>
      <c r="C62" s="26" t="s">
        <v>4254</v>
      </c>
      <c r="D62" s="26" t="s">
        <v>4028</v>
      </c>
      <c r="E62" s="26"/>
      <c r="F62" s="35" t="s">
        <v>215</v>
      </c>
      <c r="G62" s="31">
        <v>265</v>
      </c>
      <c r="H62" s="32">
        <v>9</v>
      </c>
      <c r="I62" s="33" t="str">
        <f t="shared" si="0"/>
        <v/>
      </c>
      <c r="J62" s="274">
        <f>IF(J63="-",_xlfn.NUMBERVALUE(I62)/100000*-1,_xlfn.NUMBERVALUE(I62)/100000)</f>
        <v>0</v>
      </c>
      <c r="K62" s="114"/>
      <c r="L62" s="114"/>
    </row>
    <row r="63" spans="1:12" s="36" customFormat="1" ht="23.25" customHeight="1">
      <c r="A63" s="26">
        <f t="shared" si="2"/>
        <v>48</v>
      </c>
      <c r="B63" s="158">
        <v>1</v>
      </c>
      <c r="C63" s="26" t="s">
        <v>4255</v>
      </c>
      <c r="D63" s="26" t="s">
        <v>4030</v>
      </c>
      <c r="E63" s="26" t="s">
        <v>208</v>
      </c>
      <c r="F63" s="35" t="s">
        <v>182</v>
      </c>
      <c r="G63" s="31">
        <v>274</v>
      </c>
      <c r="H63" s="32">
        <v>1</v>
      </c>
      <c r="I63" s="33" t="str">
        <f t="shared" si="0"/>
        <v/>
      </c>
      <c r="J63" s="33" t="str">
        <f t="shared" si="1"/>
        <v/>
      </c>
      <c r="K63" s="114"/>
      <c r="L63" s="114"/>
    </row>
    <row r="64" spans="1:12" s="36" customFormat="1" ht="22.5">
      <c r="A64" s="26">
        <f t="shared" si="2"/>
        <v>49</v>
      </c>
      <c r="B64" s="158">
        <v>1</v>
      </c>
      <c r="C64" s="26" t="s">
        <v>4256</v>
      </c>
      <c r="D64" s="26" t="s">
        <v>2806</v>
      </c>
      <c r="E64" s="26" t="s">
        <v>246</v>
      </c>
      <c r="F64" s="35" t="s">
        <v>156</v>
      </c>
      <c r="G64" s="31">
        <v>275</v>
      </c>
      <c r="H64" s="32">
        <v>2</v>
      </c>
      <c r="I64" s="33" t="str">
        <f t="shared" si="0"/>
        <v/>
      </c>
      <c r="J64" s="33" t="str">
        <f t="shared" si="1"/>
        <v/>
      </c>
      <c r="K64" s="114"/>
      <c r="L64" s="114"/>
    </row>
    <row r="65" spans="1:12" s="36" customFormat="1" ht="213.75">
      <c r="A65" s="26">
        <f t="shared" si="2"/>
        <v>50</v>
      </c>
      <c r="B65" s="158">
        <v>1</v>
      </c>
      <c r="C65" s="26" t="s">
        <v>4257</v>
      </c>
      <c r="D65" s="26" t="s">
        <v>2808</v>
      </c>
      <c r="E65" s="26" t="s">
        <v>2809</v>
      </c>
      <c r="F65" s="35" t="s">
        <v>182</v>
      </c>
      <c r="G65" s="31">
        <v>277</v>
      </c>
      <c r="H65" s="32">
        <v>1</v>
      </c>
      <c r="I65" s="33" t="str">
        <f t="shared" si="0"/>
        <v/>
      </c>
      <c r="J65" s="33" t="str">
        <f t="shared" si="1"/>
        <v/>
      </c>
      <c r="K65" s="114"/>
      <c r="L65" s="114"/>
    </row>
    <row r="66" spans="1:12" s="36" customFormat="1" ht="12.75">
      <c r="A66" s="26">
        <f t="shared" si="2"/>
        <v>51</v>
      </c>
      <c r="B66" s="158">
        <v>1</v>
      </c>
      <c r="C66" s="26" t="s">
        <v>4258</v>
      </c>
      <c r="D66" s="26" t="s">
        <v>4035</v>
      </c>
      <c r="E66" s="26"/>
      <c r="F66" s="35" t="s">
        <v>342</v>
      </c>
      <c r="G66" s="31">
        <v>278</v>
      </c>
      <c r="H66" s="32">
        <v>8</v>
      </c>
      <c r="I66" s="33" t="str">
        <f t="shared" si="0"/>
        <v/>
      </c>
      <c r="J66" s="245" t="str">
        <f t="shared" ref="J66:J67" si="6">IF(AND(I66&lt;&gt;"",I66&lt;&gt;"00000000"),DATE(LEFT(I66,4),MID(I66,5,2),RIGHT(I66,2)),"")</f>
        <v/>
      </c>
      <c r="K66" s="114"/>
      <c r="L66" s="114"/>
    </row>
    <row r="67" spans="1:12" s="36" customFormat="1" ht="12.75">
      <c r="A67" s="26">
        <f t="shared" si="2"/>
        <v>52</v>
      </c>
      <c r="B67" s="158">
        <v>1</v>
      </c>
      <c r="C67" s="26" t="s">
        <v>4259</v>
      </c>
      <c r="D67" s="26" t="s">
        <v>4037</v>
      </c>
      <c r="E67" s="26"/>
      <c r="F67" s="35" t="s">
        <v>342</v>
      </c>
      <c r="G67" s="31">
        <v>286</v>
      </c>
      <c r="H67" s="32">
        <v>8</v>
      </c>
      <c r="I67" s="33" t="str">
        <f t="shared" si="0"/>
        <v/>
      </c>
      <c r="J67" s="245" t="str">
        <f t="shared" si="6"/>
        <v/>
      </c>
      <c r="K67" s="114"/>
      <c r="L67" s="114"/>
    </row>
    <row r="68" spans="1:12" s="36" customFormat="1" ht="12.75">
      <c r="A68" s="26">
        <f t="shared" ref="A68:A131" si="7">IF(B68=1,TRUNC(A67)+1,A67+0.1)</f>
        <v>53</v>
      </c>
      <c r="B68" s="158">
        <v>1</v>
      </c>
      <c r="C68" s="26" t="s">
        <v>4260</v>
      </c>
      <c r="D68" s="26" t="s">
        <v>4039</v>
      </c>
      <c r="E68" s="26"/>
      <c r="F68" s="35" t="s">
        <v>215</v>
      </c>
      <c r="G68" s="31">
        <v>294</v>
      </c>
      <c r="H68" s="32">
        <v>9</v>
      </c>
      <c r="I68" s="33" t="str">
        <f t="shared" si="0"/>
        <v/>
      </c>
      <c r="J68" s="274">
        <f>IF(J69="-",_xlfn.NUMBERVALUE(I68)/100000*-1,_xlfn.NUMBERVALUE(I68)/100000)</f>
        <v>0</v>
      </c>
      <c r="K68" s="114"/>
      <c r="L68" s="114"/>
    </row>
    <row r="69" spans="1:12" s="36" customFormat="1" ht="23.25" customHeight="1">
      <c r="A69" s="26">
        <f t="shared" si="7"/>
        <v>54</v>
      </c>
      <c r="B69" s="158">
        <v>1</v>
      </c>
      <c r="C69" s="26" t="s">
        <v>4261</v>
      </c>
      <c r="D69" s="26" t="s">
        <v>4041</v>
      </c>
      <c r="E69" s="26" t="s">
        <v>208</v>
      </c>
      <c r="F69" s="35" t="s">
        <v>182</v>
      </c>
      <c r="G69" s="31">
        <v>303</v>
      </c>
      <c r="H69" s="32">
        <v>1</v>
      </c>
      <c r="I69" s="33" t="str">
        <f t="shared" si="0"/>
        <v/>
      </c>
      <c r="J69" s="33" t="str">
        <f t="shared" ref="J69:J130" si="8">I69</f>
        <v/>
      </c>
      <c r="K69" s="114"/>
      <c r="L69" s="114"/>
    </row>
    <row r="70" spans="1:12" s="36" customFormat="1" ht="33.75">
      <c r="A70" s="26">
        <f t="shared" si="7"/>
        <v>55</v>
      </c>
      <c r="B70" s="158">
        <v>1</v>
      </c>
      <c r="C70" s="26" t="s">
        <v>4262</v>
      </c>
      <c r="D70" s="26" t="s">
        <v>4043</v>
      </c>
      <c r="E70" s="26" t="s">
        <v>4263</v>
      </c>
      <c r="F70" s="35" t="s">
        <v>182</v>
      </c>
      <c r="G70" s="31">
        <v>304</v>
      </c>
      <c r="H70" s="32">
        <v>1</v>
      </c>
      <c r="I70" s="33" t="str">
        <f t="shared" si="0"/>
        <v/>
      </c>
      <c r="J70" s="33" t="str">
        <f t="shared" si="8"/>
        <v/>
      </c>
      <c r="K70" s="114"/>
      <c r="L70" s="114"/>
    </row>
    <row r="71" spans="1:12" s="36" customFormat="1" ht="22.5">
      <c r="A71" s="26">
        <f t="shared" si="7"/>
        <v>56</v>
      </c>
      <c r="B71" s="158">
        <v>1</v>
      </c>
      <c r="C71" s="26" t="s">
        <v>4264</v>
      </c>
      <c r="D71" s="26" t="s">
        <v>4046</v>
      </c>
      <c r="E71" s="26" t="s">
        <v>4047</v>
      </c>
      <c r="F71" s="35" t="s">
        <v>282</v>
      </c>
      <c r="G71" s="31">
        <v>305</v>
      </c>
      <c r="H71" s="32">
        <v>3</v>
      </c>
      <c r="I71" s="33" t="str">
        <f t="shared" si="0"/>
        <v/>
      </c>
      <c r="J71" s="33" t="str">
        <f t="shared" si="8"/>
        <v/>
      </c>
      <c r="K71" s="114"/>
      <c r="L71" s="114"/>
    </row>
    <row r="72" spans="1:12" s="36" customFormat="1" ht="45">
      <c r="A72" s="26">
        <f t="shared" si="7"/>
        <v>57</v>
      </c>
      <c r="B72" s="158">
        <v>1</v>
      </c>
      <c r="C72" s="26" t="s">
        <v>4265</v>
      </c>
      <c r="D72" s="26" t="s">
        <v>4266</v>
      </c>
      <c r="E72" s="26" t="s">
        <v>181</v>
      </c>
      <c r="F72" s="35" t="s">
        <v>182</v>
      </c>
      <c r="G72" s="31">
        <v>308</v>
      </c>
      <c r="H72" s="32">
        <v>1</v>
      </c>
      <c r="I72" s="33" t="str">
        <f t="shared" si="0"/>
        <v/>
      </c>
      <c r="J72" s="33" t="str">
        <f t="shared" si="8"/>
        <v/>
      </c>
      <c r="K72" s="114"/>
      <c r="L72" s="114"/>
    </row>
    <row r="73" spans="1:12" s="36" customFormat="1" ht="45">
      <c r="A73" s="26">
        <f t="shared" si="7"/>
        <v>58</v>
      </c>
      <c r="B73" s="158">
        <v>1</v>
      </c>
      <c r="C73" s="26" t="s">
        <v>4267</v>
      </c>
      <c r="D73" s="26" t="s">
        <v>4049</v>
      </c>
      <c r="E73" s="26" t="s">
        <v>4050</v>
      </c>
      <c r="F73" s="35" t="s">
        <v>156</v>
      </c>
      <c r="G73" s="31">
        <v>309</v>
      </c>
      <c r="H73" s="32">
        <v>2</v>
      </c>
      <c r="I73" s="33" t="str">
        <f t="shared" si="0"/>
        <v/>
      </c>
      <c r="J73" s="33" t="str">
        <f t="shared" si="8"/>
        <v/>
      </c>
      <c r="K73" s="114"/>
      <c r="L73" s="114"/>
    </row>
    <row r="74" spans="1:12" s="36" customFormat="1" ht="33.75">
      <c r="A74" s="26">
        <f t="shared" si="7"/>
        <v>59</v>
      </c>
      <c r="B74" s="158">
        <v>1</v>
      </c>
      <c r="C74" s="26" t="s">
        <v>4268</v>
      </c>
      <c r="D74" s="26" t="s">
        <v>2736</v>
      </c>
      <c r="E74" s="26" t="s">
        <v>2737</v>
      </c>
      <c r="F74" s="35" t="s">
        <v>182</v>
      </c>
      <c r="G74" s="31">
        <v>311</v>
      </c>
      <c r="H74" s="32">
        <v>1</v>
      </c>
      <c r="I74" s="33" t="str">
        <f t="shared" si="0"/>
        <v/>
      </c>
      <c r="J74" s="33" t="str">
        <f t="shared" si="8"/>
        <v/>
      </c>
      <c r="K74" s="114" t="s">
        <v>4269</v>
      </c>
      <c r="L74" s="114"/>
    </row>
    <row r="75" spans="1:12" s="36" customFormat="1" ht="12.75">
      <c r="A75" s="26">
        <f t="shared" si="7"/>
        <v>60</v>
      </c>
      <c r="B75" s="158">
        <v>1</v>
      </c>
      <c r="C75" s="26" t="s">
        <v>4270</v>
      </c>
      <c r="D75" s="26" t="s">
        <v>4054</v>
      </c>
      <c r="E75" s="26"/>
      <c r="F75" s="35" t="s">
        <v>215</v>
      </c>
      <c r="G75" s="31">
        <v>312</v>
      </c>
      <c r="H75" s="32">
        <v>9</v>
      </c>
      <c r="I75" s="33" t="str">
        <f t="shared" si="0"/>
        <v/>
      </c>
      <c r="J75" s="274">
        <f>IF(J76="-",_xlfn.NUMBERVALUE(I75)/100000*-1,_xlfn.NUMBERVALUE(I75)/100000)</f>
        <v>0</v>
      </c>
      <c r="K75" s="114"/>
      <c r="L75" s="114"/>
    </row>
    <row r="76" spans="1:12" s="36" customFormat="1" ht="23.25" customHeight="1">
      <c r="A76" s="26">
        <f t="shared" si="7"/>
        <v>61</v>
      </c>
      <c r="B76" s="158">
        <v>1</v>
      </c>
      <c r="C76" s="26" t="s">
        <v>4271</v>
      </c>
      <c r="D76" s="26" t="s">
        <v>4056</v>
      </c>
      <c r="E76" s="26" t="s">
        <v>208</v>
      </c>
      <c r="F76" s="35" t="s">
        <v>182</v>
      </c>
      <c r="G76" s="31">
        <v>321</v>
      </c>
      <c r="H76" s="32">
        <v>1</v>
      </c>
      <c r="I76" s="33" t="str">
        <f t="shared" si="0"/>
        <v/>
      </c>
      <c r="J76" s="33" t="str">
        <f t="shared" si="8"/>
        <v/>
      </c>
      <c r="K76" s="114"/>
      <c r="L76" s="114"/>
    </row>
    <row r="77" spans="1:12" s="36" customFormat="1" ht="12.75">
      <c r="A77" s="26">
        <f t="shared" si="7"/>
        <v>62</v>
      </c>
      <c r="B77" s="158">
        <v>1</v>
      </c>
      <c r="C77" s="26" t="s">
        <v>4272</v>
      </c>
      <c r="D77" s="26" t="s">
        <v>4058</v>
      </c>
      <c r="E77" s="26"/>
      <c r="F77" s="35" t="s">
        <v>215</v>
      </c>
      <c r="G77" s="31">
        <v>322</v>
      </c>
      <c r="H77" s="32">
        <v>9</v>
      </c>
      <c r="I77" s="33" t="str">
        <f t="shared" si="0"/>
        <v/>
      </c>
      <c r="J77" s="274">
        <f>IF(J78="-",_xlfn.NUMBERVALUE(I77)/100000*-1,_xlfn.NUMBERVALUE(I77)/100000)</f>
        <v>0</v>
      </c>
      <c r="K77" s="114"/>
      <c r="L77" s="114"/>
    </row>
    <row r="78" spans="1:12" s="36" customFormat="1" ht="23.25" customHeight="1">
      <c r="A78" s="26">
        <f t="shared" si="7"/>
        <v>63</v>
      </c>
      <c r="B78" s="158">
        <v>1</v>
      </c>
      <c r="C78" s="26" t="s">
        <v>4273</v>
      </c>
      <c r="D78" s="26" t="s">
        <v>4060</v>
      </c>
      <c r="E78" s="26" t="s">
        <v>208</v>
      </c>
      <c r="F78" s="35" t="s">
        <v>182</v>
      </c>
      <c r="G78" s="31">
        <v>331</v>
      </c>
      <c r="H78" s="32">
        <v>1</v>
      </c>
      <c r="I78" s="33" t="str">
        <f t="shared" si="0"/>
        <v/>
      </c>
      <c r="J78" s="33" t="str">
        <f t="shared" si="8"/>
        <v/>
      </c>
      <c r="K78" s="114"/>
      <c r="L78" s="114"/>
    </row>
    <row r="79" spans="1:12" s="36" customFormat="1" ht="12.75">
      <c r="A79" s="26">
        <f t="shared" si="7"/>
        <v>64</v>
      </c>
      <c r="B79" s="158">
        <v>1</v>
      </c>
      <c r="C79" s="26" t="s">
        <v>4274</v>
      </c>
      <c r="D79" s="26" t="s">
        <v>4062</v>
      </c>
      <c r="E79" s="26"/>
      <c r="F79" s="35" t="s">
        <v>342</v>
      </c>
      <c r="G79" s="31">
        <v>332</v>
      </c>
      <c r="H79" s="32">
        <v>8</v>
      </c>
      <c r="I79" s="33" t="str">
        <f t="shared" si="0"/>
        <v/>
      </c>
      <c r="J79" s="245" t="str">
        <f>IF(AND(I79&lt;&gt;"",I79&lt;&gt;"00000000"),DATE(LEFT(I79,4),MID(I79,5,2),RIGHT(I79,2)),"")</f>
        <v/>
      </c>
      <c r="K79" s="114"/>
      <c r="L79" s="114"/>
    </row>
    <row r="80" spans="1:12" s="36" customFormat="1" ht="12.75">
      <c r="A80" s="26">
        <f t="shared" si="7"/>
        <v>65</v>
      </c>
      <c r="B80" s="158">
        <v>1</v>
      </c>
      <c r="C80" s="26" t="s">
        <v>4275</v>
      </c>
      <c r="D80" s="26" t="s">
        <v>4064</v>
      </c>
      <c r="E80" s="26"/>
      <c r="F80" s="35" t="s">
        <v>215</v>
      </c>
      <c r="G80" s="31">
        <v>340</v>
      </c>
      <c r="H80" s="32">
        <v>9</v>
      </c>
      <c r="I80" s="33" t="str">
        <f t="shared" ref="I80:I145" si="9">MID($I$1,G80,H80)</f>
        <v/>
      </c>
      <c r="J80" s="274">
        <f>IF(J81="-",_xlfn.NUMBERVALUE(I80)/100000*-1,_xlfn.NUMBERVALUE(I80)/100000)</f>
        <v>0</v>
      </c>
      <c r="K80" s="114"/>
      <c r="L80" s="114"/>
    </row>
    <row r="81" spans="1:12" s="36" customFormat="1" ht="23.25" customHeight="1">
      <c r="A81" s="26">
        <f t="shared" si="7"/>
        <v>66</v>
      </c>
      <c r="B81" s="158">
        <v>1</v>
      </c>
      <c r="C81" s="26" t="s">
        <v>4276</v>
      </c>
      <c r="D81" s="26" t="s">
        <v>4066</v>
      </c>
      <c r="E81" s="26" t="s">
        <v>208</v>
      </c>
      <c r="F81" s="35" t="s">
        <v>182</v>
      </c>
      <c r="G81" s="31">
        <v>349</v>
      </c>
      <c r="H81" s="32">
        <v>1</v>
      </c>
      <c r="I81" s="33" t="str">
        <f t="shared" si="9"/>
        <v/>
      </c>
      <c r="J81" s="33" t="str">
        <f t="shared" si="8"/>
        <v/>
      </c>
      <c r="K81" s="114"/>
      <c r="L81" s="114"/>
    </row>
    <row r="82" spans="1:12" s="36" customFormat="1" ht="12.75">
      <c r="A82" s="26">
        <f t="shared" si="7"/>
        <v>67</v>
      </c>
      <c r="B82" s="158">
        <v>1</v>
      </c>
      <c r="C82" s="26" t="s">
        <v>4277</v>
      </c>
      <c r="D82" s="26" t="s">
        <v>981</v>
      </c>
      <c r="E82" s="26"/>
      <c r="F82" s="35" t="s">
        <v>215</v>
      </c>
      <c r="G82" s="31">
        <v>350</v>
      </c>
      <c r="H82" s="32">
        <v>9</v>
      </c>
      <c r="I82" s="33" t="str">
        <f t="shared" si="9"/>
        <v/>
      </c>
      <c r="J82" s="274">
        <f>IF(J83="-",_xlfn.NUMBERVALUE(I82)/100000*-1,_xlfn.NUMBERVALUE(I82)/100000)</f>
        <v>0</v>
      </c>
      <c r="K82" s="114"/>
      <c r="L82" s="114"/>
    </row>
    <row r="83" spans="1:12" s="36" customFormat="1" ht="23.25" customHeight="1">
      <c r="A83" s="26">
        <f t="shared" si="7"/>
        <v>68</v>
      </c>
      <c r="B83" s="158">
        <v>1</v>
      </c>
      <c r="C83" s="26" t="s">
        <v>4278</v>
      </c>
      <c r="D83" s="26" t="s">
        <v>983</v>
      </c>
      <c r="E83" s="26" t="s">
        <v>208</v>
      </c>
      <c r="F83" s="35" t="s">
        <v>182</v>
      </c>
      <c r="G83" s="31">
        <v>359</v>
      </c>
      <c r="H83" s="32">
        <v>1</v>
      </c>
      <c r="I83" s="33" t="str">
        <f t="shared" si="9"/>
        <v/>
      </c>
      <c r="J83" s="33" t="str">
        <f t="shared" si="8"/>
        <v/>
      </c>
      <c r="K83" s="114"/>
      <c r="L83" s="114"/>
    </row>
    <row r="84" spans="1:12" s="36" customFormat="1" ht="12.75">
      <c r="A84" s="26">
        <f t="shared" si="7"/>
        <v>69</v>
      </c>
      <c r="B84" s="158">
        <v>1</v>
      </c>
      <c r="C84" s="26" t="s">
        <v>4279</v>
      </c>
      <c r="D84" s="26" t="s">
        <v>4070</v>
      </c>
      <c r="E84" s="26"/>
      <c r="F84" s="35" t="s">
        <v>3079</v>
      </c>
      <c r="G84" s="31">
        <v>360</v>
      </c>
      <c r="H84" s="32">
        <v>4</v>
      </c>
      <c r="I84" s="33" t="str">
        <f t="shared" si="9"/>
        <v/>
      </c>
      <c r="J84" s="243">
        <f>_xlfn.NUMBERVALUE(I84)</f>
        <v>0</v>
      </c>
      <c r="K84" s="114"/>
      <c r="L84" s="114"/>
    </row>
    <row r="85" spans="1:12" s="36" customFormat="1" ht="12.75">
      <c r="A85" s="26">
        <f t="shared" si="7"/>
        <v>70</v>
      </c>
      <c r="B85" s="158">
        <v>1</v>
      </c>
      <c r="C85" s="26" t="s">
        <v>4280</v>
      </c>
      <c r="D85" s="26" t="s">
        <v>2794</v>
      </c>
      <c r="E85" s="26"/>
      <c r="F85" s="35" t="s">
        <v>215</v>
      </c>
      <c r="G85" s="31">
        <v>364</v>
      </c>
      <c r="H85" s="32">
        <v>9</v>
      </c>
      <c r="I85" s="33" t="str">
        <f t="shared" si="9"/>
        <v/>
      </c>
      <c r="J85" s="274">
        <f>IF(J86="-",_xlfn.NUMBERVALUE(I85)/100000*-1,_xlfn.NUMBERVALUE(I85)/100000)</f>
        <v>0</v>
      </c>
      <c r="K85" s="114"/>
      <c r="L85" s="114"/>
    </row>
    <row r="86" spans="1:12" s="36" customFormat="1" ht="23.25" customHeight="1">
      <c r="A86" s="26">
        <f t="shared" si="7"/>
        <v>71</v>
      </c>
      <c r="B86" s="158">
        <v>1</v>
      </c>
      <c r="C86" s="26" t="s">
        <v>4281</v>
      </c>
      <c r="D86" s="26" t="s">
        <v>2796</v>
      </c>
      <c r="E86" s="26" t="s">
        <v>208</v>
      </c>
      <c r="F86" s="35" t="s">
        <v>182</v>
      </c>
      <c r="G86" s="31">
        <v>373</v>
      </c>
      <c r="H86" s="32">
        <v>1</v>
      </c>
      <c r="I86" s="33" t="str">
        <f t="shared" si="9"/>
        <v/>
      </c>
      <c r="J86" s="33" t="str">
        <f t="shared" si="8"/>
        <v/>
      </c>
      <c r="K86" s="114"/>
      <c r="L86" s="114"/>
    </row>
    <row r="87" spans="1:12" s="36" customFormat="1" ht="12.75">
      <c r="A87" s="26">
        <f t="shared" si="7"/>
        <v>72</v>
      </c>
      <c r="B87" s="158">
        <v>1</v>
      </c>
      <c r="C87" s="26" t="s">
        <v>4282</v>
      </c>
      <c r="D87" s="26" t="s">
        <v>4074</v>
      </c>
      <c r="E87" s="26"/>
      <c r="F87" s="35" t="s">
        <v>215</v>
      </c>
      <c r="G87" s="31">
        <v>374</v>
      </c>
      <c r="H87" s="32">
        <v>9</v>
      </c>
      <c r="I87" s="33" t="str">
        <f t="shared" si="9"/>
        <v/>
      </c>
      <c r="J87" s="274">
        <f>IF(J88="-",_xlfn.NUMBERVALUE(I87)/100000*-1,_xlfn.NUMBERVALUE(I87)/100000)</f>
        <v>0</v>
      </c>
      <c r="K87" s="114"/>
      <c r="L87" s="114"/>
    </row>
    <row r="88" spans="1:12" s="36" customFormat="1" ht="23.25" customHeight="1">
      <c r="A88" s="26">
        <f t="shared" si="7"/>
        <v>73</v>
      </c>
      <c r="B88" s="158">
        <v>1</v>
      </c>
      <c r="C88" s="26" t="s">
        <v>4283</v>
      </c>
      <c r="D88" s="26" t="s">
        <v>4076</v>
      </c>
      <c r="E88" s="26" t="s">
        <v>208</v>
      </c>
      <c r="F88" s="35" t="s">
        <v>182</v>
      </c>
      <c r="G88" s="31">
        <v>383</v>
      </c>
      <c r="H88" s="32">
        <v>1</v>
      </c>
      <c r="I88" s="33" t="str">
        <f t="shared" si="9"/>
        <v/>
      </c>
      <c r="J88" s="33" t="str">
        <f t="shared" si="8"/>
        <v/>
      </c>
      <c r="K88" s="114"/>
      <c r="L88" s="114"/>
    </row>
    <row r="89" spans="1:12" s="36" customFormat="1" ht="12.75">
      <c r="A89" s="26">
        <f t="shared" si="7"/>
        <v>74</v>
      </c>
      <c r="B89" s="158">
        <v>1</v>
      </c>
      <c r="C89" s="26" t="s">
        <v>4284</v>
      </c>
      <c r="D89" s="26" t="s">
        <v>2701</v>
      </c>
      <c r="E89" s="26"/>
      <c r="F89" s="35" t="s">
        <v>282</v>
      </c>
      <c r="G89" s="31">
        <v>384</v>
      </c>
      <c r="H89" s="32">
        <v>3</v>
      </c>
      <c r="I89" s="33" t="str">
        <f t="shared" si="9"/>
        <v/>
      </c>
      <c r="J89" s="33" t="str">
        <f t="shared" si="8"/>
        <v/>
      </c>
      <c r="K89" s="114"/>
      <c r="L89" s="114"/>
    </row>
    <row r="90" spans="1:12" s="36" customFormat="1" ht="45">
      <c r="A90" s="26">
        <f t="shared" si="7"/>
        <v>75</v>
      </c>
      <c r="B90" s="158">
        <v>1</v>
      </c>
      <c r="C90" s="26" t="s">
        <v>4285</v>
      </c>
      <c r="D90" s="26" t="s">
        <v>2851</v>
      </c>
      <c r="E90" s="26" t="s">
        <v>181</v>
      </c>
      <c r="F90" s="35" t="s">
        <v>182</v>
      </c>
      <c r="G90" s="31">
        <v>387</v>
      </c>
      <c r="H90" s="32">
        <v>1</v>
      </c>
      <c r="I90" s="33" t="str">
        <f t="shared" si="9"/>
        <v/>
      </c>
      <c r="J90" s="33" t="str">
        <f t="shared" si="8"/>
        <v/>
      </c>
      <c r="K90" s="114"/>
      <c r="L90" s="114"/>
    </row>
    <row r="91" spans="1:12" s="36" customFormat="1" ht="12.75">
      <c r="A91" s="26">
        <f t="shared" si="7"/>
        <v>76</v>
      </c>
      <c r="B91" s="158">
        <v>1</v>
      </c>
      <c r="C91" s="26" t="s">
        <v>4286</v>
      </c>
      <c r="D91" s="26" t="s">
        <v>4079</v>
      </c>
      <c r="E91" s="26"/>
      <c r="F91" s="35" t="s">
        <v>215</v>
      </c>
      <c r="G91" s="31">
        <v>388</v>
      </c>
      <c r="H91" s="32">
        <v>9</v>
      </c>
      <c r="I91" s="33" t="str">
        <f t="shared" si="9"/>
        <v/>
      </c>
      <c r="J91" s="274">
        <f>IF(J92="-",_xlfn.NUMBERVALUE(I91)/100000*-1,_xlfn.NUMBERVALUE(I91)/100000)</f>
        <v>0</v>
      </c>
      <c r="K91" s="114"/>
      <c r="L91" s="114"/>
    </row>
    <row r="92" spans="1:12" s="36" customFormat="1" ht="23.25" customHeight="1">
      <c r="A92" s="26">
        <f t="shared" si="7"/>
        <v>77</v>
      </c>
      <c r="B92" s="158">
        <v>1</v>
      </c>
      <c r="C92" s="26" t="s">
        <v>4287</v>
      </c>
      <c r="D92" s="26" t="s">
        <v>4081</v>
      </c>
      <c r="E92" s="26" t="s">
        <v>208</v>
      </c>
      <c r="F92" s="35" t="s">
        <v>182</v>
      </c>
      <c r="G92" s="31">
        <v>397</v>
      </c>
      <c r="H92" s="32">
        <v>1</v>
      </c>
      <c r="I92" s="33" t="str">
        <f t="shared" si="9"/>
        <v/>
      </c>
      <c r="J92" s="33" t="str">
        <f t="shared" si="8"/>
        <v/>
      </c>
      <c r="K92" s="114"/>
      <c r="L92" s="114"/>
    </row>
    <row r="93" spans="1:12" s="36" customFormat="1" ht="33.75">
      <c r="A93" s="26">
        <f t="shared" si="7"/>
        <v>78</v>
      </c>
      <c r="B93" s="158">
        <v>1</v>
      </c>
      <c r="C93" s="26" t="s">
        <v>4288</v>
      </c>
      <c r="D93" s="26" t="s">
        <v>4083</v>
      </c>
      <c r="E93" s="26" t="s">
        <v>4263</v>
      </c>
      <c r="F93" s="35" t="s">
        <v>182</v>
      </c>
      <c r="G93" s="31">
        <v>398</v>
      </c>
      <c r="H93" s="32">
        <v>1</v>
      </c>
      <c r="I93" s="33" t="str">
        <f t="shared" si="9"/>
        <v/>
      </c>
      <c r="J93" s="33" t="str">
        <f t="shared" si="8"/>
        <v/>
      </c>
      <c r="K93" s="114"/>
      <c r="L93" s="114"/>
    </row>
    <row r="94" spans="1:12" s="36" customFormat="1" ht="292.5">
      <c r="A94" s="26">
        <f t="shared" si="7"/>
        <v>79</v>
      </c>
      <c r="B94" s="158">
        <v>1</v>
      </c>
      <c r="C94" s="26" t="s">
        <v>4289</v>
      </c>
      <c r="D94" s="26" t="s">
        <v>4085</v>
      </c>
      <c r="E94" s="26" t="s">
        <v>4290</v>
      </c>
      <c r="F94" s="35" t="s">
        <v>182</v>
      </c>
      <c r="G94" s="31">
        <v>399</v>
      </c>
      <c r="H94" s="32">
        <v>1</v>
      </c>
      <c r="I94" s="33" t="str">
        <f t="shared" si="9"/>
        <v/>
      </c>
      <c r="J94" s="33" t="str">
        <f t="shared" si="8"/>
        <v/>
      </c>
      <c r="K94" s="114"/>
      <c r="L94" s="114"/>
    </row>
    <row r="95" spans="1:12" s="36" customFormat="1" ht="45">
      <c r="A95" s="26">
        <f t="shared" si="7"/>
        <v>80</v>
      </c>
      <c r="B95" s="158">
        <v>1</v>
      </c>
      <c r="C95" s="26" t="s">
        <v>4291</v>
      </c>
      <c r="D95" s="26" t="s">
        <v>4093</v>
      </c>
      <c r="E95" s="26" t="s">
        <v>4292</v>
      </c>
      <c r="F95" s="35" t="s">
        <v>182</v>
      </c>
      <c r="G95" s="31">
        <v>400</v>
      </c>
      <c r="H95" s="32">
        <v>1</v>
      </c>
      <c r="I95" s="33" t="str">
        <f t="shared" si="9"/>
        <v/>
      </c>
      <c r="J95" s="33" t="str">
        <f t="shared" si="8"/>
        <v/>
      </c>
      <c r="K95" s="114"/>
      <c r="L95" s="114"/>
    </row>
    <row r="96" spans="1:12" s="36" customFormat="1" ht="157.5">
      <c r="A96" s="26">
        <f t="shared" si="7"/>
        <v>81</v>
      </c>
      <c r="B96" s="158">
        <v>1</v>
      </c>
      <c r="C96" s="26" t="s">
        <v>4293</v>
      </c>
      <c r="D96" s="26" t="s">
        <v>3167</v>
      </c>
      <c r="E96" s="26" t="s">
        <v>3168</v>
      </c>
      <c r="F96" s="35" t="s">
        <v>156</v>
      </c>
      <c r="G96" s="31">
        <v>401</v>
      </c>
      <c r="H96" s="32">
        <v>2</v>
      </c>
      <c r="I96" s="33" t="str">
        <f t="shared" si="9"/>
        <v/>
      </c>
      <c r="J96" s="33" t="str">
        <f t="shared" si="8"/>
        <v/>
      </c>
      <c r="K96" s="114" t="s">
        <v>4294</v>
      </c>
      <c r="L96" s="114"/>
    </row>
    <row r="97" spans="1:12" s="36" customFormat="1" ht="12.75">
      <c r="A97" s="26">
        <f t="shared" si="7"/>
        <v>82</v>
      </c>
      <c r="B97" s="158">
        <v>1</v>
      </c>
      <c r="C97" s="26" t="s">
        <v>4295</v>
      </c>
      <c r="D97" s="26" t="s">
        <v>4098</v>
      </c>
      <c r="E97" s="26"/>
      <c r="F97" s="35" t="s">
        <v>342</v>
      </c>
      <c r="G97" s="31">
        <v>403</v>
      </c>
      <c r="H97" s="32">
        <v>8</v>
      </c>
      <c r="I97" s="33" t="str">
        <f t="shared" si="9"/>
        <v/>
      </c>
      <c r="J97" s="245" t="str">
        <f>IF(AND(I97&lt;&gt;"",I97&lt;&gt;"00000000"),DATE(LEFT(I97,4),MID(I97,5,2),RIGHT(I97,2)),"")</f>
        <v/>
      </c>
      <c r="K97" s="114"/>
      <c r="L97" s="114"/>
    </row>
    <row r="98" spans="1:12" s="36" customFormat="1" ht="12.75">
      <c r="A98" s="26">
        <f t="shared" si="7"/>
        <v>83</v>
      </c>
      <c r="B98" s="158">
        <v>1</v>
      </c>
      <c r="C98" s="26" t="s">
        <v>4296</v>
      </c>
      <c r="D98" s="26" t="s">
        <v>696</v>
      </c>
      <c r="E98" s="26"/>
      <c r="F98" s="35" t="s">
        <v>282</v>
      </c>
      <c r="G98" s="31">
        <v>411</v>
      </c>
      <c r="H98" s="32">
        <v>3</v>
      </c>
      <c r="I98" s="33" t="str">
        <f t="shared" si="9"/>
        <v/>
      </c>
      <c r="J98" s="33" t="str">
        <f t="shared" si="8"/>
        <v/>
      </c>
      <c r="K98" s="114"/>
      <c r="L98" s="114"/>
    </row>
    <row r="99" spans="1:12" s="36" customFormat="1" ht="45">
      <c r="A99" s="26">
        <f t="shared" si="7"/>
        <v>84</v>
      </c>
      <c r="B99" s="158">
        <v>1</v>
      </c>
      <c r="C99" s="26" t="s">
        <v>4297</v>
      </c>
      <c r="D99" s="26" t="s">
        <v>235</v>
      </c>
      <c r="E99" s="26" t="s">
        <v>181</v>
      </c>
      <c r="F99" s="35" t="s">
        <v>182</v>
      </c>
      <c r="G99" s="31">
        <v>414</v>
      </c>
      <c r="H99" s="32">
        <v>1</v>
      </c>
      <c r="I99" s="33" t="str">
        <f t="shared" si="9"/>
        <v/>
      </c>
      <c r="J99" s="33" t="str">
        <f t="shared" si="8"/>
        <v/>
      </c>
      <c r="K99" s="114"/>
      <c r="L99" s="114"/>
    </row>
    <row r="100" spans="1:12" s="36" customFormat="1" ht="112.5">
      <c r="A100" s="26">
        <f t="shared" si="7"/>
        <v>85</v>
      </c>
      <c r="B100" s="158">
        <v>1</v>
      </c>
      <c r="C100" s="26" t="s">
        <v>4298</v>
      </c>
      <c r="D100" s="26" t="s">
        <v>2813</v>
      </c>
      <c r="E100" s="26" t="s">
        <v>2814</v>
      </c>
      <c r="F100" s="35" t="s">
        <v>282</v>
      </c>
      <c r="G100" s="31">
        <v>415</v>
      </c>
      <c r="H100" s="32">
        <v>3</v>
      </c>
      <c r="I100" s="33" t="str">
        <f t="shared" si="9"/>
        <v/>
      </c>
      <c r="J100" s="33" t="str">
        <f t="shared" si="8"/>
        <v/>
      </c>
      <c r="K100" s="114" t="s">
        <v>4299</v>
      </c>
      <c r="L100" s="114"/>
    </row>
    <row r="101" spans="1:12" s="36" customFormat="1" ht="45">
      <c r="A101" s="26">
        <f t="shared" si="7"/>
        <v>86</v>
      </c>
      <c r="B101" s="158">
        <v>1</v>
      </c>
      <c r="C101" s="26" t="s">
        <v>4300</v>
      </c>
      <c r="D101" s="26" t="s">
        <v>2853</v>
      </c>
      <c r="E101" s="26" t="s">
        <v>181</v>
      </c>
      <c r="F101" s="35" t="s">
        <v>182</v>
      </c>
      <c r="G101" s="31">
        <v>418</v>
      </c>
      <c r="H101" s="32">
        <v>1</v>
      </c>
      <c r="I101" s="33" t="str">
        <f t="shared" si="9"/>
        <v/>
      </c>
      <c r="J101" s="33" t="str">
        <f t="shared" si="8"/>
        <v/>
      </c>
      <c r="K101" s="114"/>
      <c r="L101" s="114"/>
    </row>
    <row r="102" spans="1:12" s="36" customFormat="1" ht="101.25">
      <c r="A102" s="26">
        <f t="shared" si="7"/>
        <v>87</v>
      </c>
      <c r="B102" s="158">
        <v>1</v>
      </c>
      <c r="C102" s="26" t="s">
        <v>4301</v>
      </c>
      <c r="D102" s="26" t="s">
        <v>2999</v>
      </c>
      <c r="E102" s="26" t="s">
        <v>3000</v>
      </c>
      <c r="F102" s="35" t="s">
        <v>156</v>
      </c>
      <c r="G102" s="31">
        <v>419</v>
      </c>
      <c r="H102" s="32">
        <v>2</v>
      </c>
      <c r="I102" s="33" t="str">
        <f t="shared" si="9"/>
        <v/>
      </c>
      <c r="J102" s="33" t="str">
        <f t="shared" si="8"/>
        <v/>
      </c>
      <c r="K102" s="114" t="s">
        <v>4302</v>
      </c>
      <c r="L102" s="114"/>
    </row>
    <row r="103" spans="1:12" s="36" customFormat="1" ht="22.5">
      <c r="A103" s="26">
        <f t="shared" si="7"/>
        <v>88</v>
      </c>
      <c r="B103" s="158">
        <v>1</v>
      </c>
      <c r="C103" s="26" t="s">
        <v>4303</v>
      </c>
      <c r="D103" s="26" t="s">
        <v>4109</v>
      </c>
      <c r="E103" s="26"/>
      <c r="F103" s="35" t="s">
        <v>307</v>
      </c>
      <c r="G103" s="31">
        <v>421</v>
      </c>
      <c r="H103" s="32">
        <v>12</v>
      </c>
      <c r="I103" s="33" t="str">
        <f t="shared" si="9"/>
        <v/>
      </c>
      <c r="J103" s="33" t="str">
        <f t="shared" si="8"/>
        <v/>
      </c>
      <c r="K103" s="114" t="s">
        <v>4304</v>
      </c>
      <c r="L103" s="114"/>
    </row>
    <row r="104" spans="1:12" s="36" customFormat="1" ht="22.5">
      <c r="A104" s="26">
        <f t="shared" si="7"/>
        <v>89</v>
      </c>
      <c r="B104" s="158">
        <v>1</v>
      </c>
      <c r="C104" s="26" t="s">
        <v>4305</v>
      </c>
      <c r="D104" s="26" t="s">
        <v>267</v>
      </c>
      <c r="E104" s="26"/>
      <c r="F104" s="35" t="s">
        <v>268</v>
      </c>
      <c r="G104" s="31">
        <v>433</v>
      </c>
      <c r="H104" s="32">
        <v>17</v>
      </c>
      <c r="I104" s="33" t="str">
        <f t="shared" si="9"/>
        <v/>
      </c>
      <c r="J104" s="274">
        <f>IF(J105="-",_xlfn.NUMBERVALUE(I104)/100000*-1,_xlfn.NUMBERVALUE(I104)/100000)</f>
        <v>0</v>
      </c>
      <c r="K104" s="114" t="s">
        <v>4306</v>
      </c>
      <c r="L104" s="114"/>
    </row>
    <row r="105" spans="1:12" s="36" customFormat="1" ht="23.25" customHeight="1">
      <c r="A105" s="26">
        <f t="shared" si="7"/>
        <v>90</v>
      </c>
      <c r="B105" s="158">
        <v>1</v>
      </c>
      <c r="C105" s="26" t="s">
        <v>4307</v>
      </c>
      <c r="D105" s="26" t="s">
        <v>270</v>
      </c>
      <c r="E105" s="26" t="s">
        <v>208</v>
      </c>
      <c r="F105" s="35" t="s">
        <v>182</v>
      </c>
      <c r="G105" s="31">
        <v>450</v>
      </c>
      <c r="H105" s="32">
        <v>1</v>
      </c>
      <c r="I105" s="33" t="str">
        <f t="shared" si="9"/>
        <v/>
      </c>
      <c r="J105" s="33" t="str">
        <f t="shared" si="8"/>
        <v/>
      </c>
      <c r="K105" s="114"/>
      <c r="L105" s="114"/>
    </row>
    <row r="106" spans="1:12" s="36" customFormat="1" ht="12.75">
      <c r="A106" s="26">
        <f t="shared" si="7"/>
        <v>91</v>
      </c>
      <c r="B106" s="158">
        <v>1</v>
      </c>
      <c r="C106" s="26" t="s">
        <v>4308</v>
      </c>
      <c r="D106" s="26" t="s">
        <v>4120</v>
      </c>
      <c r="E106" s="26"/>
      <c r="F106" s="35" t="s">
        <v>364</v>
      </c>
      <c r="G106" s="31">
        <v>451</v>
      </c>
      <c r="H106" s="32">
        <v>15</v>
      </c>
      <c r="I106" s="33" t="str">
        <f t="shared" si="9"/>
        <v/>
      </c>
      <c r="J106" s="274">
        <f>IF(J107="-",_xlfn.NUMBERVALUE(I106)/100000*-1,_xlfn.NUMBERVALUE(I106)/100000)</f>
        <v>0</v>
      </c>
      <c r="K106" s="114"/>
      <c r="L106" s="114"/>
    </row>
    <row r="107" spans="1:12" s="36" customFormat="1" ht="23.25" customHeight="1">
      <c r="A107" s="26">
        <f t="shared" si="7"/>
        <v>92</v>
      </c>
      <c r="B107" s="158">
        <v>1</v>
      </c>
      <c r="C107" s="26" t="s">
        <v>4309</v>
      </c>
      <c r="D107" s="26" t="s">
        <v>4122</v>
      </c>
      <c r="E107" s="26" t="s">
        <v>208</v>
      </c>
      <c r="F107" s="35" t="s">
        <v>182</v>
      </c>
      <c r="G107" s="31">
        <v>466</v>
      </c>
      <c r="H107" s="32">
        <v>1</v>
      </c>
      <c r="I107" s="33" t="str">
        <f t="shared" si="9"/>
        <v/>
      </c>
      <c r="J107" s="33" t="str">
        <f t="shared" si="8"/>
        <v/>
      </c>
      <c r="K107" s="114"/>
      <c r="L107" s="114"/>
    </row>
    <row r="108" spans="1:12" s="36" customFormat="1" ht="22.5">
      <c r="A108" s="26">
        <f t="shared" si="7"/>
        <v>93</v>
      </c>
      <c r="B108" s="158">
        <v>1</v>
      </c>
      <c r="C108" s="26" t="s">
        <v>4310</v>
      </c>
      <c r="D108" s="26" t="s">
        <v>4124</v>
      </c>
      <c r="E108" s="26"/>
      <c r="F108" s="35" t="s">
        <v>342</v>
      </c>
      <c r="G108" s="31">
        <v>467</v>
      </c>
      <c r="H108" s="32">
        <v>8</v>
      </c>
      <c r="I108" s="33" t="str">
        <f t="shared" si="9"/>
        <v/>
      </c>
      <c r="J108" s="245" t="str">
        <f t="shared" ref="J108:J109" si="10">IF(AND(I108&lt;&gt;"",I108&lt;&gt;"00000000"),DATE(LEFT(I108,4),MID(I108,5,2),RIGHT(I108,2)),"")</f>
        <v/>
      </c>
      <c r="K108" s="114" t="s">
        <v>4311</v>
      </c>
      <c r="L108" s="114"/>
    </row>
    <row r="109" spans="1:12" s="36" customFormat="1" ht="12.75">
      <c r="A109" s="26">
        <f t="shared" si="7"/>
        <v>94</v>
      </c>
      <c r="B109" s="158">
        <v>1</v>
      </c>
      <c r="C109" s="26" t="s">
        <v>4312</v>
      </c>
      <c r="D109" s="26" t="s">
        <v>4126</v>
      </c>
      <c r="E109" s="26"/>
      <c r="F109" s="35" t="s">
        <v>342</v>
      </c>
      <c r="G109" s="31">
        <v>475</v>
      </c>
      <c r="H109" s="32">
        <v>8</v>
      </c>
      <c r="I109" s="33" t="str">
        <f t="shared" si="9"/>
        <v/>
      </c>
      <c r="J109" s="245" t="str">
        <f t="shared" si="10"/>
        <v/>
      </c>
      <c r="K109" s="114"/>
      <c r="L109" s="114"/>
    </row>
    <row r="110" spans="1:12" s="36" customFormat="1" ht="22.5">
      <c r="A110" s="26">
        <f t="shared" si="7"/>
        <v>95</v>
      </c>
      <c r="B110" s="158">
        <v>1</v>
      </c>
      <c r="C110" s="26" t="s">
        <v>4313</v>
      </c>
      <c r="D110" s="26" t="s">
        <v>3165</v>
      </c>
      <c r="E110" s="26"/>
      <c r="F110" s="35" t="s">
        <v>254</v>
      </c>
      <c r="G110" s="31">
        <v>483</v>
      </c>
      <c r="H110" s="32">
        <v>6</v>
      </c>
      <c r="I110" s="33" t="str">
        <f t="shared" si="9"/>
        <v/>
      </c>
      <c r="J110" s="33" t="str">
        <f t="shared" si="8"/>
        <v/>
      </c>
      <c r="K110" s="114" t="s">
        <v>4314</v>
      </c>
      <c r="L110" s="114"/>
    </row>
    <row r="111" spans="1:12" s="36" customFormat="1" ht="12.75">
      <c r="A111" s="26">
        <f t="shared" si="7"/>
        <v>96</v>
      </c>
      <c r="B111" s="158">
        <v>1</v>
      </c>
      <c r="C111" s="26" t="s">
        <v>4315</v>
      </c>
      <c r="D111" s="26" t="s">
        <v>4134</v>
      </c>
      <c r="E111" s="26"/>
      <c r="F111" s="35" t="s">
        <v>268</v>
      </c>
      <c r="G111" s="31">
        <v>489</v>
      </c>
      <c r="H111" s="32">
        <v>17</v>
      </c>
      <c r="I111" s="33" t="str">
        <f t="shared" si="9"/>
        <v/>
      </c>
      <c r="J111" s="274">
        <f>IF(J112="-",_xlfn.NUMBERVALUE(I111)/100000*-1,_xlfn.NUMBERVALUE(I111)/100000)</f>
        <v>0</v>
      </c>
      <c r="K111" s="114"/>
      <c r="L111" s="114"/>
    </row>
    <row r="112" spans="1:12" s="36" customFormat="1" ht="23.25" customHeight="1">
      <c r="A112" s="26">
        <f t="shared" si="7"/>
        <v>97</v>
      </c>
      <c r="B112" s="158">
        <v>1</v>
      </c>
      <c r="C112" s="26" t="s">
        <v>4316</v>
      </c>
      <c r="D112" s="26" t="s">
        <v>4136</v>
      </c>
      <c r="E112" s="26" t="s">
        <v>208</v>
      </c>
      <c r="F112" s="35" t="s">
        <v>182</v>
      </c>
      <c r="G112" s="31">
        <v>506</v>
      </c>
      <c r="H112" s="32">
        <v>1</v>
      </c>
      <c r="I112" s="33" t="str">
        <f t="shared" si="9"/>
        <v/>
      </c>
      <c r="J112" s="33" t="str">
        <f t="shared" si="8"/>
        <v/>
      </c>
      <c r="K112" s="114"/>
      <c r="L112" s="114"/>
    </row>
    <row r="113" spans="1:12" s="36" customFormat="1" ht="12.75">
      <c r="A113" s="26">
        <f t="shared" si="7"/>
        <v>98</v>
      </c>
      <c r="B113" s="158">
        <v>1</v>
      </c>
      <c r="C113" s="26" t="s">
        <v>4317</v>
      </c>
      <c r="D113" s="26" t="s">
        <v>2818</v>
      </c>
      <c r="E113" s="26"/>
      <c r="F113" s="35" t="s">
        <v>215</v>
      </c>
      <c r="G113" s="31">
        <v>507</v>
      </c>
      <c r="H113" s="32">
        <v>9</v>
      </c>
      <c r="I113" s="33" t="str">
        <f t="shared" si="9"/>
        <v/>
      </c>
      <c r="J113" s="274">
        <f>IF(J114="-",_xlfn.NUMBERVALUE(I113)/100000*-1,_xlfn.NUMBERVALUE(I113)/100000)</f>
        <v>0</v>
      </c>
      <c r="K113" s="114"/>
      <c r="L113" s="114"/>
    </row>
    <row r="114" spans="1:12" s="36" customFormat="1" ht="23.25" customHeight="1">
      <c r="A114" s="26">
        <f t="shared" si="7"/>
        <v>99</v>
      </c>
      <c r="B114" s="158">
        <v>1</v>
      </c>
      <c r="C114" s="26" t="s">
        <v>4318</v>
      </c>
      <c r="D114" s="26" t="s">
        <v>2820</v>
      </c>
      <c r="E114" s="26" t="s">
        <v>208</v>
      </c>
      <c r="F114" s="35" t="s">
        <v>182</v>
      </c>
      <c r="G114" s="31">
        <v>516</v>
      </c>
      <c r="H114" s="32">
        <v>1</v>
      </c>
      <c r="I114" s="33" t="str">
        <f t="shared" si="9"/>
        <v/>
      </c>
      <c r="J114" s="33" t="str">
        <f t="shared" si="8"/>
        <v/>
      </c>
      <c r="K114" s="114"/>
      <c r="L114" s="114"/>
    </row>
    <row r="115" spans="1:12" s="36" customFormat="1" ht="78.75">
      <c r="A115" s="26">
        <f t="shared" si="7"/>
        <v>100</v>
      </c>
      <c r="B115" s="158">
        <v>1</v>
      </c>
      <c r="C115" s="26" t="s">
        <v>4319</v>
      </c>
      <c r="D115" s="26" t="s">
        <v>5119</v>
      </c>
      <c r="E115" s="26" t="s">
        <v>5116</v>
      </c>
      <c r="F115" s="35" t="s">
        <v>182</v>
      </c>
      <c r="G115" s="31">
        <v>517</v>
      </c>
      <c r="H115" s="32">
        <v>1</v>
      </c>
      <c r="I115" s="33" t="str">
        <f t="shared" si="9"/>
        <v/>
      </c>
      <c r="J115" s="33" t="str">
        <f t="shared" si="8"/>
        <v/>
      </c>
      <c r="K115" s="124" t="s">
        <v>5117</v>
      </c>
      <c r="L115" s="114"/>
    </row>
    <row r="116" spans="1:12" s="36" customFormat="1" ht="409.5">
      <c r="A116" s="26">
        <f t="shared" si="7"/>
        <v>101</v>
      </c>
      <c r="B116" s="158">
        <v>1</v>
      </c>
      <c r="C116" s="26" t="s">
        <v>4320</v>
      </c>
      <c r="D116" s="26" t="s">
        <v>200</v>
      </c>
      <c r="E116" s="26" t="s">
        <v>201</v>
      </c>
      <c r="F116" s="35" t="s">
        <v>182</v>
      </c>
      <c r="G116" s="31">
        <v>518</v>
      </c>
      <c r="H116" s="32">
        <v>1</v>
      </c>
      <c r="I116" s="33" t="str">
        <f t="shared" si="9"/>
        <v/>
      </c>
      <c r="J116" s="33" t="str">
        <f t="shared" si="8"/>
        <v/>
      </c>
      <c r="K116" s="114"/>
      <c r="L116" s="114"/>
    </row>
    <row r="117" spans="1:12" s="36" customFormat="1" ht="22.5">
      <c r="A117" s="26">
        <f t="shared" si="7"/>
        <v>102</v>
      </c>
      <c r="B117" s="158">
        <v>1</v>
      </c>
      <c r="C117" s="26" t="s">
        <v>4321</v>
      </c>
      <c r="D117" s="26" t="s">
        <v>317</v>
      </c>
      <c r="E117" s="26"/>
      <c r="F117" s="35" t="s">
        <v>846</v>
      </c>
      <c r="G117" s="31">
        <v>519</v>
      </c>
      <c r="H117" s="32">
        <v>6</v>
      </c>
      <c r="I117" s="33" t="str">
        <f t="shared" si="9"/>
        <v/>
      </c>
      <c r="J117" s="33" t="str">
        <f t="shared" si="8"/>
        <v/>
      </c>
      <c r="K117" s="39" t="s">
        <v>318</v>
      </c>
      <c r="L117" s="39"/>
    </row>
    <row r="118" spans="1:12" s="36" customFormat="1" ht="12.75" outlineLevel="1">
      <c r="A118" s="35">
        <f t="shared" si="7"/>
        <v>102.1</v>
      </c>
      <c r="B118" s="159">
        <v>2</v>
      </c>
      <c r="C118" s="35" t="s">
        <v>4322</v>
      </c>
      <c r="D118" s="35" t="s">
        <v>320</v>
      </c>
      <c r="E118" s="35"/>
      <c r="F118" s="35" t="s">
        <v>182</v>
      </c>
      <c r="G118" s="31">
        <v>519</v>
      </c>
      <c r="H118" s="32">
        <v>1</v>
      </c>
      <c r="I118" s="142" t="str">
        <f t="shared" si="9"/>
        <v/>
      </c>
      <c r="J118" s="142" t="str">
        <f t="shared" si="8"/>
        <v/>
      </c>
      <c r="K118" s="114"/>
      <c r="L118" s="114"/>
    </row>
    <row r="119" spans="1:12" s="36" customFormat="1" ht="12.75" outlineLevel="1">
      <c r="A119" s="35">
        <f t="shared" si="7"/>
        <v>102.19999999999999</v>
      </c>
      <c r="B119" s="159">
        <v>2</v>
      </c>
      <c r="C119" s="35" t="s">
        <v>4323</v>
      </c>
      <c r="D119" s="35" t="s">
        <v>322</v>
      </c>
      <c r="E119" s="35"/>
      <c r="F119" s="35" t="s">
        <v>323</v>
      </c>
      <c r="G119" s="31">
        <v>520</v>
      </c>
      <c r="H119" s="32">
        <v>5</v>
      </c>
      <c r="I119" s="142" t="str">
        <f t="shared" si="9"/>
        <v/>
      </c>
      <c r="J119" s="142" t="str">
        <f t="shared" si="8"/>
        <v/>
      </c>
      <c r="K119" s="114"/>
      <c r="L119" s="114"/>
    </row>
    <row r="120" spans="1:12" s="36" customFormat="1" ht="101.25">
      <c r="A120" s="26">
        <f t="shared" si="7"/>
        <v>103</v>
      </c>
      <c r="B120" s="158">
        <v>1</v>
      </c>
      <c r="C120" s="26" t="s">
        <v>4324</v>
      </c>
      <c r="D120" s="26" t="s">
        <v>3002</v>
      </c>
      <c r="E120" s="26" t="s">
        <v>3000</v>
      </c>
      <c r="F120" s="35" t="s">
        <v>156</v>
      </c>
      <c r="G120" s="31">
        <v>525</v>
      </c>
      <c r="H120" s="32">
        <v>2</v>
      </c>
      <c r="I120" s="33" t="str">
        <f t="shared" si="9"/>
        <v/>
      </c>
      <c r="J120" s="33" t="str">
        <f t="shared" si="8"/>
        <v/>
      </c>
      <c r="K120" s="114"/>
      <c r="L120" s="114"/>
    </row>
    <row r="121" spans="1:12" s="36" customFormat="1" ht="12.75">
      <c r="A121" s="26">
        <f t="shared" si="7"/>
        <v>104</v>
      </c>
      <c r="B121" s="158">
        <v>1</v>
      </c>
      <c r="C121" s="26" t="s">
        <v>4325</v>
      </c>
      <c r="D121" s="26" t="s">
        <v>3004</v>
      </c>
      <c r="E121" s="26"/>
      <c r="F121" s="35" t="s">
        <v>161</v>
      </c>
      <c r="G121" s="31">
        <v>527</v>
      </c>
      <c r="H121" s="32">
        <v>4</v>
      </c>
      <c r="I121" s="33" t="str">
        <f t="shared" si="9"/>
        <v/>
      </c>
      <c r="J121" s="33" t="str">
        <f t="shared" si="8"/>
        <v/>
      </c>
      <c r="K121" s="114" t="s">
        <v>4326</v>
      </c>
      <c r="L121" s="114"/>
    </row>
    <row r="122" spans="1:12" s="36" customFormat="1" ht="12.75">
      <c r="A122" s="26">
        <f t="shared" si="7"/>
        <v>105</v>
      </c>
      <c r="B122" s="158">
        <v>1</v>
      </c>
      <c r="C122" s="26" t="s">
        <v>4327</v>
      </c>
      <c r="D122" s="26" t="s">
        <v>3006</v>
      </c>
      <c r="E122" s="26"/>
      <c r="F122" s="35" t="s">
        <v>161</v>
      </c>
      <c r="G122" s="31">
        <v>531</v>
      </c>
      <c r="H122" s="32">
        <v>4</v>
      </c>
      <c r="I122" s="33" t="str">
        <f t="shared" si="9"/>
        <v/>
      </c>
      <c r="J122" s="33" t="str">
        <f t="shared" si="8"/>
        <v/>
      </c>
      <c r="K122" s="114" t="s">
        <v>4328</v>
      </c>
      <c r="L122" s="114"/>
    </row>
    <row r="123" spans="1:12" s="36" customFormat="1" ht="12.75">
      <c r="A123" s="26">
        <f t="shared" si="7"/>
        <v>106</v>
      </c>
      <c r="B123" s="158">
        <v>1</v>
      </c>
      <c r="C123" s="26" t="s">
        <v>4329</v>
      </c>
      <c r="D123" s="26" t="s">
        <v>3008</v>
      </c>
      <c r="E123" s="26"/>
      <c r="F123" s="35" t="s">
        <v>182</v>
      </c>
      <c r="G123" s="31">
        <v>535</v>
      </c>
      <c r="H123" s="32">
        <v>1</v>
      </c>
      <c r="I123" s="33" t="str">
        <f t="shared" si="9"/>
        <v/>
      </c>
      <c r="J123" s="33" t="str">
        <f t="shared" si="8"/>
        <v/>
      </c>
      <c r="K123" s="114"/>
      <c r="L123" s="114"/>
    </row>
    <row r="124" spans="1:12" s="36" customFormat="1" ht="12.75">
      <c r="A124" s="26">
        <f t="shared" si="7"/>
        <v>107</v>
      </c>
      <c r="B124" s="158">
        <v>1</v>
      </c>
      <c r="C124" s="26" t="s">
        <v>4330</v>
      </c>
      <c r="D124" s="26" t="s">
        <v>3010</v>
      </c>
      <c r="E124" s="26"/>
      <c r="F124" s="35" t="s">
        <v>182</v>
      </c>
      <c r="G124" s="31">
        <v>536</v>
      </c>
      <c r="H124" s="32">
        <v>1</v>
      </c>
      <c r="I124" s="33" t="str">
        <f t="shared" si="9"/>
        <v/>
      </c>
      <c r="J124" s="33" t="str">
        <f t="shared" si="8"/>
        <v/>
      </c>
      <c r="K124" s="114"/>
      <c r="L124" s="114"/>
    </row>
    <row r="125" spans="1:12" s="36" customFormat="1" ht="22.5">
      <c r="A125" s="26">
        <f t="shared" si="7"/>
        <v>108</v>
      </c>
      <c r="B125" s="158">
        <v>1</v>
      </c>
      <c r="C125" s="26" t="s">
        <v>4331</v>
      </c>
      <c r="D125" s="26" t="s">
        <v>4154</v>
      </c>
      <c r="E125" s="26"/>
      <c r="F125" s="35" t="s">
        <v>342</v>
      </c>
      <c r="G125" s="31">
        <v>537</v>
      </c>
      <c r="H125" s="32">
        <v>8</v>
      </c>
      <c r="I125" s="33" t="str">
        <f t="shared" si="9"/>
        <v/>
      </c>
      <c r="J125" s="245" t="str">
        <f>IF(AND(I125&lt;&gt;"",I125&lt;&gt;"00000000"),DATE(LEFT(I125,4),MID(I125,5,2),RIGHT(I125,2)),"")</f>
        <v/>
      </c>
      <c r="K125" s="114" t="s">
        <v>4332</v>
      </c>
      <c r="L125" s="114"/>
    </row>
    <row r="126" spans="1:12" s="36" customFormat="1" ht="56.25">
      <c r="A126" s="26">
        <f t="shared" si="7"/>
        <v>109</v>
      </c>
      <c r="B126" s="158">
        <v>1</v>
      </c>
      <c r="C126" s="26" t="s">
        <v>4333</v>
      </c>
      <c r="D126" s="26" t="s">
        <v>4156</v>
      </c>
      <c r="E126" s="26" t="s">
        <v>4334</v>
      </c>
      <c r="F126" s="35" t="s">
        <v>182</v>
      </c>
      <c r="G126" s="31">
        <v>545</v>
      </c>
      <c r="H126" s="32">
        <v>1</v>
      </c>
      <c r="I126" s="33" t="str">
        <f t="shared" si="9"/>
        <v/>
      </c>
      <c r="J126" s="33" t="str">
        <f t="shared" si="8"/>
        <v/>
      </c>
      <c r="K126" s="114"/>
      <c r="L126" s="114"/>
    </row>
    <row r="127" spans="1:12" s="36" customFormat="1" ht="78.75">
      <c r="A127" s="26">
        <f t="shared" si="7"/>
        <v>110</v>
      </c>
      <c r="B127" s="158">
        <v>1</v>
      </c>
      <c r="C127" s="26" t="s">
        <v>4335</v>
      </c>
      <c r="D127" s="26" t="s">
        <v>3333</v>
      </c>
      <c r="E127" s="26"/>
      <c r="F127" s="35" t="s">
        <v>3334</v>
      </c>
      <c r="G127" s="31">
        <v>546</v>
      </c>
      <c r="H127" s="32">
        <v>9</v>
      </c>
      <c r="I127" s="33" t="str">
        <f t="shared" si="9"/>
        <v/>
      </c>
      <c r="J127" s="274">
        <f>IF(J128="-",_xlfn.NUMBERVALUE(I127)/1000000*-1,_xlfn.NUMBERVALUE(I127)/1000000)</f>
        <v>0</v>
      </c>
      <c r="K127" s="114" t="s">
        <v>5189</v>
      </c>
      <c r="L127" s="114"/>
    </row>
    <row r="128" spans="1:12" s="36" customFormat="1" ht="23.25" customHeight="1">
      <c r="A128" s="26">
        <f t="shared" si="7"/>
        <v>111</v>
      </c>
      <c r="B128" s="158">
        <v>1</v>
      </c>
      <c r="C128" s="26" t="s">
        <v>4336</v>
      </c>
      <c r="D128" s="26" t="s">
        <v>4337</v>
      </c>
      <c r="E128" s="26" t="s">
        <v>208</v>
      </c>
      <c r="F128" s="35" t="s">
        <v>182</v>
      </c>
      <c r="G128" s="31">
        <v>555</v>
      </c>
      <c r="H128" s="32">
        <v>1</v>
      </c>
      <c r="I128" s="33" t="str">
        <f t="shared" si="9"/>
        <v/>
      </c>
      <c r="J128" s="33" t="str">
        <f t="shared" si="8"/>
        <v/>
      </c>
      <c r="K128" s="114"/>
      <c r="L128" s="114"/>
    </row>
    <row r="129" spans="1:12" s="36" customFormat="1" ht="12.75">
      <c r="A129" s="26">
        <f t="shared" si="7"/>
        <v>112</v>
      </c>
      <c r="B129" s="158">
        <v>1</v>
      </c>
      <c r="C129" s="26" t="s">
        <v>4338</v>
      </c>
      <c r="D129" s="26" t="s">
        <v>4339</v>
      </c>
      <c r="E129" s="26"/>
      <c r="F129" s="35" t="s">
        <v>282</v>
      </c>
      <c r="G129" s="31">
        <v>556</v>
      </c>
      <c r="H129" s="32">
        <v>3</v>
      </c>
      <c r="I129" s="33" t="str">
        <f t="shared" si="9"/>
        <v/>
      </c>
      <c r="J129" s="33" t="str">
        <f t="shared" si="8"/>
        <v/>
      </c>
      <c r="K129" s="114"/>
      <c r="L129" s="114"/>
    </row>
    <row r="130" spans="1:12" s="36" customFormat="1" ht="45">
      <c r="A130" s="26">
        <f t="shared" si="7"/>
        <v>113</v>
      </c>
      <c r="B130" s="158">
        <v>1</v>
      </c>
      <c r="C130" s="26" t="s">
        <v>4340</v>
      </c>
      <c r="D130" s="26" t="s">
        <v>4341</v>
      </c>
      <c r="E130" s="26" t="s">
        <v>181</v>
      </c>
      <c r="F130" s="35" t="s">
        <v>182</v>
      </c>
      <c r="G130" s="31">
        <v>559</v>
      </c>
      <c r="H130" s="32">
        <v>1</v>
      </c>
      <c r="I130" s="33" t="str">
        <f t="shared" si="9"/>
        <v/>
      </c>
      <c r="J130" s="33" t="str">
        <f t="shared" si="8"/>
        <v/>
      </c>
      <c r="K130" s="114"/>
      <c r="L130" s="114"/>
    </row>
    <row r="131" spans="1:12" s="36" customFormat="1" ht="22.5">
      <c r="A131" s="26">
        <f t="shared" si="7"/>
        <v>114</v>
      </c>
      <c r="B131" s="158">
        <v>1</v>
      </c>
      <c r="C131" s="26" t="s">
        <v>4342</v>
      </c>
      <c r="D131" s="26" t="s">
        <v>4343</v>
      </c>
      <c r="E131" s="26"/>
      <c r="F131" s="35" t="s">
        <v>342</v>
      </c>
      <c r="G131" s="31">
        <v>560</v>
      </c>
      <c r="H131" s="32">
        <v>8</v>
      </c>
      <c r="I131" s="33" t="str">
        <f t="shared" si="9"/>
        <v/>
      </c>
      <c r="J131" s="245" t="str">
        <f>IF(AND(I131&lt;&gt;"",I131&lt;&gt;"00000000"),DATE(LEFT(I131,4),MID(I131,5,2),RIGHT(I131,2)),"")</f>
        <v/>
      </c>
      <c r="K131" s="114"/>
      <c r="L131" s="114"/>
    </row>
    <row r="132" spans="1:12" s="36" customFormat="1" ht="33.75">
      <c r="A132" s="26">
        <f t="shared" ref="A132:A186" si="11">IF(B132=1,TRUNC(A131)+1,A131+0.1)</f>
        <v>115</v>
      </c>
      <c r="B132" s="158">
        <v>1</v>
      </c>
      <c r="C132" s="26" t="s">
        <v>4344</v>
      </c>
      <c r="D132" s="26" t="s">
        <v>4345</v>
      </c>
      <c r="E132" s="26" t="s">
        <v>288</v>
      </c>
      <c r="F132" s="35" t="s">
        <v>182</v>
      </c>
      <c r="G132" s="31">
        <v>568</v>
      </c>
      <c r="H132" s="32">
        <v>1</v>
      </c>
      <c r="I132" s="33" t="str">
        <f t="shared" si="9"/>
        <v/>
      </c>
      <c r="J132" s="33" t="str">
        <f t="shared" ref="J132:J190" si="12">I132</f>
        <v/>
      </c>
      <c r="K132" s="114"/>
      <c r="L132" s="114"/>
    </row>
    <row r="133" spans="1:12" s="36" customFormat="1" ht="12.75">
      <c r="A133" s="26">
        <f t="shared" si="11"/>
        <v>116</v>
      </c>
      <c r="B133" s="158">
        <v>1</v>
      </c>
      <c r="C133" s="26" t="s">
        <v>4346</v>
      </c>
      <c r="D133" s="26" t="s">
        <v>4347</v>
      </c>
      <c r="E133" s="26"/>
      <c r="F133" s="35" t="s">
        <v>846</v>
      </c>
      <c r="G133" s="31">
        <v>569</v>
      </c>
      <c r="H133" s="32">
        <v>7</v>
      </c>
      <c r="I133" s="33" t="str">
        <f t="shared" si="9"/>
        <v/>
      </c>
      <c r="J133" s="33" t="str">
        <f t="shared" si="12"/>
        <v/>
      </c>
      <c r="K133" s="114"/>
      <c r="L133" s="114"/>
    </row>
    <row r="134" spans="1:12" s="36" customFormat="1" ht="12.75">
      <c r="A134" s="26">
        <f t="shared" si="11"/>
        <v>117</v>
      </c>
      <c r="B134" s="158">
        <v>1</v>
      </c>
      <c r="C134" s="26" t="s">
        <v>4348</v>
      </c>
      <c r="D134" s="26" t="s">
        <v>747</v>
      </c>
      <c r="E134" s="26"/>
      <c r="F134" s="35" t="s">
        <v>161</v>
      </c>
      <c r="G134" s="31">
        <v>576</v>
      </c>
      <c r="H134" s="32">
        <v>4</v>
      </c>
      <c r="I134" s="33" t="str">
        <f t="shared" si="9"/>
        <v/>
      </c>
      <c r="J134" s="33" t="str">
        <f t="shared" si="12"/>
        <v/>
      </c>
      <c r="K134" s="114"/>
      <c r="L134" s="114"/>
    </row>
    <row r="135" spans="1:12" s="36" customFormat="1" ht="12.75">
      <c r="A135" s="26">
        <f t="shared" si="11"/>
        <v>118</v>
      </c>
      <c r="B135" s="158">
        <v>1</v>
      </c>
      <c r="C135" s="26" t="s">
        <v>4349</v>
      </c>
      <c r="D135" s="26" t="s">
        <v>722</v>
      </c>
      <c r="E135" s="26"/>
      <c r="F135" s="35" t="s">
        <v>282</v>
      </c>
      <c r="G135" s="31">
        <v>580</v>
      </c>
      <c r="H135" s="32">
        <v>3</v>
      </c>
      <c r="I135" s="33" t="str">
        <f t="shared" si="9"/>
        <v/>
      </c>
      <c r="J135" s="33" t="str">
        <f t="shared" si="12"/>
        <v/>
      </c>
      <c r="K135" s="114"/>
      <c r="L135" s="114"/>
    </row>
    <row r="136" spans="1:12" s="36" customFormat="1" ht="12.75">
      <c r="A136" s="26">
        <f t="shared" si="11"/>
        <v>119</v>
      </c>
      <c r="B136" s="158">
        <v>1</v>
      </c>
      <c r="C136" s="26" t="s">
        <v>4350</v>
      </c>
      <c r="D136" s="26" t="s">
        <v>3990</v>
      </c>
      <c r="E136" s="26"/>
      <c r="F136" s="35" t="s">
        <v>182</v>
      </c>
      <c r="G136" s="31">
        <v>583</v>
      </c>
      <c r="H136" s="32">
        <v>1</v>
      </c>
      <c r="I136" s="33" t="str">
        <f t="shared" si="9"/>
        <v/>
      </c>
      <c r="J136" s="33" t="str">
        <f t="shared" si="12"/>
        <v/>
      </c>
      <c r="K136" s="114"/>
      <c r="L136" s="114"/>
    </row>
    <row r="137" spans="1:12" s="36" customFormat="1" ht="12.75">
      <c r="A137" s="26">
        <f t="shared" si="11"/>
        <v>120</v>
      </c>
      <c r="B137" s="158">
        <v>1</v>
      </c>
      <c r="C137" s="26" t="s">
        <v>4351</v>
      </c>
      <c r="D137" s="26" t="s">
        <v>3992</v>
      </c>
      <c r="E137" s="26"/>
      <c r="F137" s="35" t="s">
        <v>282</v>
      </c>
      <c r="G137" s="31">
        <v>584</v>
      </c>
      <c r="H137" s="32">
        <v>3</v>
      </c>
      <c r="I137" s="33" t="str">
        <f t="shared" si="9"/>
        <v/>
      </c>
      <c r="J137" s="33" t="str">
        <f t="shared" si="12"/>
        <v/>
      </c>
      <c r="K137" s="114"/>
      <c r="L137" s="114"/>
    </row>
    <row r="138" spans="1:12" s="36" customFormat="1" ht="12.75">
      <c r="A138" s="26">
        <f t="shared" si="11"/>
        <v>121</v>
      </c>
      <c r="B138" s="158">
        <v>1</v>
      </c>
      <c r="C138" s="26" t="s">
        <v>4352</v>
      </c>
      <c r="D138" s="26" t="s">
        <v>4353</v>
      </c>
      <c r="E138" s="26"/>
      <c r="F138" s="35" t="s">
        <v>342</v>
      </c>
      <c r="G138" s="31">
        <v>587</v>
      </c>
      <c r="H138" s="32">
        <v>8</v>
      </c>
      <c r="I138" s="33" t="str">
        <f t="shared" si="9"/>
        <v/>
      </c>
      <c r="J138" s="245" t="str">
        <f t="shared" ref="J138:J139" si="13">IF(AND(I138&lt;&gt;"",I138&lt;&gt;"00000000"),DATE(LEFT(I138,4),MID(I138,5,2),RIGHT(I138,2)),"")</f>
        <v/>
      </c>
      <c r="K138" s="114"/>
      <c r="L138" s="114"/>
    </row>
    <row r="139" spans="1:12" s="36" customFormat="1" ht="12.75">
      <c r="A139" s="26">
        <f t="shared" si="11"/>
        <v>122</v>
      </c>
      <c r="B139" s="158">
        <v>1</v>
      </c>
      <c r="C139" s="26" t="s">
        <v>4354</v>
      </c>
      <c r="D139" s="26" t="s">
        <v>4355</v>
      </c>
      <c r="E139" s="26"/>
      <c r="F139" s="35" t="s">
        <v>342</v>
      </c>
      <c r="G139" s="31">
        <v>595</v>
      </c>
      <c r="H139" s="32">
        <v>8</v>
      </c>
      <c r="I139" s="33" t="str">
        <f t="shared" si="9"/>
        <v/>
      </c>
      <c r="J139" s="245" t="str">
        <f t="shared" si="13"/>
        <v/>
      </c>
      <c r="K139" s="114"/>
      <c r="L139" s="114"/>
    </row>
    <row r="140" spans="1:12" s="36" customFormat="1" ht="123.75">
      <c r="A140" s="26">
        <f t="shared" si="11"/>
        <v>123</v>
      </c>
      <c r="B140" s="158">
        <v>1</v>
      </c>
      <c r="C140" s="26" t="s">
        <v>4356</v>
      </c>
      <c r="D140" s="26" t="s">
        <v>2858</v>
      </c>
      <c r="E140" s="26" t="s">
        <v>2859</v>
      </c>
      <c r="F140" s="35" t="s">
        <v>182</v>
      </c>
      <c r="G140" s="31">
        <v>603</v>
      </c>
      <c r="H140" s="32">
        <v>1</v>
      </c>
      <c r="I140" s="33" t="str">
        <f t="shared" si="9"/>
        <v/>
      </c>
      <c r="J140" s="33" t="str">
        <f t="shared" si="12"/>
        <v/>
      </c>
      <c r="K140" s="114"/>
      <c r="L140" s="114"/>
    </row>
    <row r="141" spans="1:12" s="36" customFormat="1" ht="12.75">
      <c r="A141" s="26">
        <f t="shared" si="11"/>
        <v>124</v>
      </c>
      <c r="B141" s="158">
        <v>1</v>
      </c>
      <c r="C141" s="26" t="s">
        <v>4357</v>
      </c>
      <c r="D141" s="26" t="s">
        <v>4358</v>
      </c>
      <c r="E141" s="26"/>
      <c r="F141" s="35" t="s">
        <v>651</v>
      </c>
      <c r="G141" s="31">
        <v>604</v>
      </c>
      <c r="H141" s="32">
        <v>15</v>
      </c>
      <c r="I141" s="33" t="str">
        <f t="shared" si="9"/>
        <v/>
      </c>
      <c r="J141" s="274">
        <f>IF(J142="-",_xlfn.NUMBERVALUE(I141)/1000*-1,_xlfn.NUMBERVALUE(I141)/1000)</f>
        <v>0</v>
      </c>
      <c r="K141" s="114"/>
      <c r="L141" s="114"/>
    </row>
    <row r="142" spans="1:12" s="36" customFormat="1" ht="45">
      <c r="A142" s="26">
        <f t="shared" si="11"/>
        <v>125</v>
      </c>
      <c r="B142" s="158">
        <v>1</v>
      </c>
      <c r="C142" s="26" t="s">
        <v>4359</v>
      </c>
      <c r="D142" s="26" t="s">
        <v>4360</v>
      </c>
      <c r="E142" s="26" t="s">
        <v>4361</v>
      </c>
      <c r="F142" s="35" t="s">
        <v>182</v>
      </c>
      <c r="G142" s="31">
        <v>619</v>
      </c>
      <c r="H142" s="32">
        <v>1</v>
      </c>
      <c r="I142" s="33" t="str">
        <f t="shared" si="9"/>
        <v/>
      </c>
      <c r="J142" s="33" t="str">
        <f t="shared" si="12"/>
        <v/>
      </c>
      <c r="K142" s="114"/>
      <c r="L142" s="114"/>
    </row>
    <row r="143" spans="1:12" s="36" customFormat="1" ht="67.5">
      <c r="A143" s="26">
        <f t="shared" si="11"/>
        <v>126</v>
      </c>
      <c r="B143" s="158">
        <v>1</v>
      </c>
      <c r="C143" s="26" t="s">
        <v>4362</v>
      </c>
      <c r="D143" s="26" t="s">
        <v>4363</v>
      </c>
      <c r="E143" s="26" t="s">
        <v>4364</v>
      </c>
      <c r="F143" s="35" t="s">
        <v>182</v>
      </c>
      <c r="G143" s="31">
        <v>620</v>
      </c>
      <c r="H143" s="32">
        <v>1</v>
      </c>
      <c r="I143" s="33" t="str">
        <f t="shared" si="9"/>
        <v/>
      </c>
      <c r="J143" s="33" t="str">
        <f t="shared" si="12"/>
        <v/>
      </c>
      <c r="K143" s="114"/>
      <c r="L143" s="114"/>
    </row>
    <row r="144" spans="1:12" s="36" customFormat="1" ht="33.75">
      <c r="A144" s="26">
        <f t="shared" si="11"/>
        <v>127</v>
      </c>
      <c r="B144" s="158">
        <v>1</v>
      </c>
      <c r="C144" s="26" t="s">
        <v>4365</v>
      </c>
      <c r="D144" s="26" t="s">
        <v>2650</v>
      </c>
      <c r="E144" s="26" t="s">
        <v>2651</v>
      </c>
      <c r="F144" s="35" t="s">
        <v>182</v>
      </c>
      <c r="G144" s="31">
        <v>621</v>
      </c>
      <c r="H144" s="32">
        <v>1</v>
      </c>
      <c r="I144" s="33" t="str">
        <f t="shared" si="9"/>
        <v/>
      </c>
      <c r="J144" s="33" t="str">
        <f t="shared" si="12"/>
        <v/>
      </c>
      <c r="K144" s="114"/>
      <c r="L144" s="114"/>
    </row>
    <row r="145" spans="1:12" s="36" customFormat="1" ht="12.75">
      <c r="A145" s="26">
        <f t="shared" si="11"/>
        <v>128</v>
      </c>
      <c r="B145" s="158">
        <v>1</v>
      </c>
      <c r="C145" s="26" t="s">
        <v>4366</v>
      </c>
      <c r="D145" s="26" t="s">
        <v>4367</v>
      </c>
      <c r="E145" s="26"/>
      <c r="F145" s="35" t="s">
        <v>342</v>
      </c>
      <c r="G145" s="31">
        <v>622</v>
      </c>
      <c r="H145" s="32">
        <v>8</v>
      </c>
      <c r="I145" s="33" t="str">
        <f t="shared" si="9"/>
        <v/>
      </c>
      <c r="J145" s="245" t="str">
        <f t="shared" ref="J145:J147" si="14">IF(AND(I145&lt;&gt;"",I145&lt;&gt;"00000000"),DATE(LEFT(I145,4),MID(I145,5,2),RIGHT(I145,2)),"")</f>
        <v/>
      </c>
      <c r="K145" s="114"/>
      <c r="L145" s="114"/>
    </row>
    <row r="146" spans="1:12" s="36" customFormat="1" ht="12.75">
      <c r="A146" s="26">
        <f t="shared" si="11"/>
        <v>129</v>
      </c>
      <c r="B146" s="158">
        <v>1</v>
      </c>
      <c r="C146" s="26" t="s">
        <v>4368</v>
      </c>
      <c r="D146" s="26" t="s">
        <v>4369</v>
      </c>
      <c r="E146" s="26"/>
      <c r="F146" s="35" t="s">
        <v>342</v>
      </c>
      <c r="G146" s="31">
        <v>630</v>
      </c>
      <c r="H146" s="32">
        <v>8</v>
      </c>
      <c r="I146" s="33" t="str">
        <f t="shared" ref="I146:I190" si="15">MID($I$1,G146,H146)</f>
        <v/>
      </c>
      <c r="J146" s="245" t="str">
        <f t="shared" si="14"/>
        <v/>
      </c>
      <c r="K146" s="114"/>
      <c r="L146" s="114"/>
    </row>
    <row r="147" spans="1:12" s="36" customFormat="1" ht="12.75">
      <c r="A147" s="26">
        <f t="shared" si="11"/>
        <v>130</v>
      </c>
      <c r="B147" s="158">
        <v>1</v>
      </c>
      <c r="C147" s="26" t="s">
        <v>4370</v>
      </c>
      <c r="D147" s="26" t="s">
        <v>4371</v>
      </c>
      <c r="E147" s="26"/>
      <c r="F147" s="35" t="s">
        <v>342</v>
      </c>
      <c r="G147" s="31">
        <v>638</v>
      </c>
      <c r="H147" s="32">
        <v>8</v>
      </c>
      <c r="I147" s="33" t="str">
        <f t="shared" si="15"/>
        <v/>
      </c>
      <c r="J147" s="245" t="str">
        <f t="shared" si="14"/>
        <v/>
      </c>
      <c r="K147" s="114"/>
      <c r="L147" s="114"/>
    </row>
    <row r="148" spans="1:12" s="36" customFormat="1" ht="12.75">
      <c r="A148" s="26">
        <f t="shared" si="11"/>
        <v>131</v>
      </c>
      <c r="B148" s="158">
        <v>1</v>
      </c>
      <c r="C148" s="26" t="s">
        <v>4372</v>
      </c>
      <c r="D148" s="26" t="s">
        <v>4373</v>
      </c>
      <c r="E148" s="26"/>
      <c r="F148" s="35" t="s">
        <v>182</v>
      </c>
      <c r="G148" s="31">
        <v>646</v>
      </c>
      <c r="H148" s="32">
        <v>1</v>
      </c>
      <c r="I148" s="33" t="str">
        <f t="shared" si="15"/>
        <v/>
      </c>
      <c r="J148" s="33" t="str">
        <f t="shared" si="12"/>
        <v/>
      </c>
      <c r="K148" s="114"/>
      <c r="L148" s="114"/>
    </row>
    <row r="149" spans="1:12" s="36" customFormat="1" ht="12.75">
      <c r="A149" s="26">
        <f t="shared" si="11"/>
        <v>132</v>
      </c>
      <c r="B149" s="158">
        <v>1</v>
      </c>
      <c r="C149" s="26" t="s">
        <v>4374</v>
      </c>
      <c r="D149" s="26" t="s">
        <v>4375</v>
      </c>
      <c r="E149" s="26"/>
      <c r="F149" s="35" t="s">
        <v>282</v>
      </c>
      <c r="G149" s="31">
        <v>647</v>
      </c>
      <c r="H149" s="32">
        <v>3</v>
      </c>
      <c r="I149" s="33" t="str">
        <f t="shared" si="15"/>
        <v/>
      </c>
      <c r="J149" s="33" t="str">
        <f t="shared" si="12"/>
        <v/>
      </c>
      <c r="K149" s="114"/>
      <c r="L149" s="114"/>
    </row>
    <row r="150" spans="1:12" s="36" customFormat="1" ht="12.75">
      <c r="A150" s="26">
        <f t="shared" si="11"/>
        <v>133</v>
      </c>
      <c r="B150" s="158">
        <v>1</v>
      </c>
      <c r="C150" s="26" t="s">
        <v>4376</v>
      </c>
      <c r="D150" s="26" t="s">
        <v>4377</v>
      </c>
      <c r="E150" s="26"/>
      <c r="F150" s="35" t="s">
        <v>153</v>
      </c>
      <c r="G150" s="31">
        <v>650</v>
      </c>
      <c r="H150" s="32">
        <v>6</v>
      </c>
      <c r="I150" s="33" t="str">
        <f t="shared" si="15"/>
        <v/>
      </c>
      <c r="J150" s="295" t="str">
        <f>IF(I150&lt;&gt;"",TIMEVALUE(LEFT(I150,2)&amp;":"&amp;MID(I150,3,2)&amp;":"&amp;RIGHT(I150,2)),"")</f>
        <v/>
      </c>
      <c r="K150" s="294"/>
      <c r="L150" s="114"/>
    </row>
    <row r="151" spans="1:12" s="36" customFormat="1" ht="12.75">
      <c r="A151" s="26">
        <f t="shared" si="11"/>
        <v>134</v>
      </c>
      <c r="B151" s="158">
        <v>1</v>
      </c>
      <c r="C151" s="26" t="s">
        <v>4378</v>
      </c>
      <c r="D151" s="26" t="s">
        <v>4379</v>
      </c>
      <c r="E151" s="26"/>
      <c r="F151" s="35" t="s">
        <v>182</v>
      </c>
      <c r="G151" s="31">
        <v>656</v>
      </c>
      <c r="H151" s="32">
        <v>1</v>
      </c>
      <c r="I151" s="33" t="str">
        <f t="shared" si="15"/>
        <v/>
      </c>
      <c r="J151" s="33" t="str">
        <f t="shared" si="12"/>
        <v/>
      </c>
      <c r="K151" s="114"/>
      <c r="L151" s="114"/>
    </row>
    <row r="152" spans="1:12" s="36" customFormat="1" ht="12.75">
      <c r="A152" s="26">
        <f t="shared" si="11"/>
        <v>135</v>
      </c>
      <c r="B152" s="158">
        <v>1</v>
      </c>
      <c r="C152" s="26" t="s">
        <v>4380</v>
      </c>
      <c r="D152" s="26" t="s">
        <v>797</v>
      </c>
      <c r="E152" s="26"/>
      <c r="F152" s="35" t="s">
        <v>282</v>
      </c>
      <c r="G152" s="31">
        <v>657</v>
      </c>
      <c r="H152" s="32">
        <v>3</v>
      </c>
      <c r="I152" s="33" t="str">
        <f t="shared" si="15"/>
        <v/>
      </c>
      <c r="J152" s="33" t="str">
        <f t="shared" si="12"/>
        <v/>
      </c>
      <c r="K152" s="114"/>
      <c r="L152" s="114"/>
    </row>
    <row r="153" spans="1:12" s="36" customFormat="1" ht="12.75">
      <c r="A153" s="26">
        <f t="shared" si="11"/>
        <v>136</v>
      </c>
      <c r="B153" s="158">
        <v>1</v>
      </c>
      <c r="C153" s="26" t="s">
        <v>4381</v>
      </c>
      <c r="D153" s="26" t="s">
        <v>4382</v>
      </c>
      <c r="E153" s="26"/>
      <c r="F153" s="35" t="s">
        <v>846</v>
      </c>
      <c r="G153" s="31">
        <v>660</v>
      </c>
      <c r="H153" s="32">
        <v>7</v>
      </c>
      <c r="I153" s="33" t="str">
        <f t="shared" si="15"/>
        <v/>
      </c>
      <c r="J153" s="33" t="str">
        <f t="shared" si="12"/>
        <v/>
      </c>
      <c r="K153" s="114"/>
      <c r="L153" s="114"/>
    </row>
    <row r="154" spans="1:12" s="36" customFormat="1" ht="157.5">
      <c r="A154" s="26">
        <f t="shared" si="11"/>
        <v>137</v>
      </c>
      <c r="B154" s="158">
        <v>1</v>
      </c>
      <c r="C154" s="26" t="s">
        <v>4383</v>
      </c>
      <c r="D154" s="26" t="s">
        <v>3272</v>
      </c>
      <c r="E154" s="26" t="s">
        <v>3273</v>
      </c>
      <c r="F154" s="35" t="s">
        <v>182</v>
      </c>
      <c r="G154" s="31">
        <v>667</v>
      </c>
      <c r="H154" s="32">
        <v>1</v>
      </c>
      <c r="I154" s="33" t="str">
        <f t="shared" si="15"/>
        <v/>
      </c>
      <c r="J154" s="33" t="str">
        <f t="shared" si="12"/>
        <v/>
      </c>
      <c r="K154" s="114"/>
      <c r="L154" s="114"/>
    </row>
    <row r="155" spans="1:12" s="36" customFormat="1" ht="12.75">
      <c r="A155" s="26">
        <f t="shared" si="11"/>
        <v>138</v>
      </c>
      <c r="B155" s="158">
        <v>1</v>
      </c>
      <c r="C155" s="26" t="s">
        <v>4384</v>
      </c>
      <c r="D155" s="26" t="s">
        <v>4385</v>
      </c>
      <c r="E155" s="26"/>
      <c r="F155" s="35" t="s">
        <v>182</v>
      </c>
      <c r="G155" s="31">
        <v>668</v>
      </c>
      <c r="H155" s="32">
        <v>1</v>
      </c>
      <c r="I155" s="33" t="str">
        <f t="shared" si="15"/>
        <v/>
      </c>
      <c r="J155" s="33" t="str">
        <f t="shared" si="12"/>
        <v/>
      </c>
      <c r="K155" s="114"/>
      <c r="L155" s="114"/>
    </row>
    <row r="156" spans="1:12" s="36" customFormat="1" ht="22.5">
      <c r="A156" s="26">
        <f t="shared" si="11"/>
        <v>139</v>
      </c>
      <c r="B156" s="158">
        <v>1</v>
      </c>
      <c r="C156" s="26" t="s">
        <v>4386</v>
      </c>
      <c r="D156" s="26" t="s">
        <v>4387</v>
      </c>
      <c r="E156" s="26"/>
      <c r="F156" s="35" t="s">
        <v>4388</v>
      </c>
      <c r="G156" s="31">
        <v>669</v>
      </c>
      <c r="H156" s="32">
        <v>17</v>
      </c>
      <c r="I156" s="33" t="str">
        <f t="shared" si="15"/>
        <v/>
      </c>
      <c r="J156" s="274">
        <f>IF(J157="-",_xlfn.NUMBERVALUE(I156)/1000000*-1,_xlfn.NUMBERVALUE(I156)/1000000)</f>
        <v>0</v>
      </c>
      <c r="K156" s="114"/>
      <c r="L156" s="114"/>
    </row>
    <row r="157" spans="1:12" s="36" customFormat="1" ht="12.75">
      <c r="A157" s="26">
        <f t="shared" si="11"/>
        <v>140</v>
      </c>
      <c r="B157" s="158">
        <v>1</v>
      </c>
      <c r="C157" s="26" t="s">
        <v>4389</v>
      </c>
      <c r="D157" s="26" t="s">
        <v>4390</v>
      </c>
      <c r="E157" s="26"/>
      <c r="F157" s="35" t="s">
        <v>4388</v>
      </c>
      <c r="G157" s="31">
        <v>686</v>
      </c>
      <c r="H157" s="32">
        <v>17</v>
      </c>
      <c r="I157" s="33" t="str">
        <f t="shared" si="15"/>
        <v/>
      </c>
      <c r="J157" s="274">
        <f>IF(J158="-",_xlfn.NUMBERVALUE(I157)/1000000*-1,_xlfn.NUMBERVALUE(I157)/1000000)</f>
        <v>0</v>
      </c>
      <c r="K157" s="114"/>
      <c r="L157" s="114"/>
    </row>
    <row r="158" spans="1:12" s="36" customFormat="1" ht="12.75">
      <c r="A158" s="26">
        <f t="shared" si="11"/>
        <v>141</v>
      </c>
      <c r="B158" s="158">
        <v>1</v>
      </c>
      <c r="C158" s="26" t="s">
        <v>4391</v>
      </c>
      <c r="D158" s="26" t="s">
        <v>3336</v>
      </c>
      <c r="E158" s="26"/>
      <c r="F158" s="35" t="s">
        <v>254</v>
      </c>
      <c r="G158" s="31">
        <v>703</v>
      </c>
      <c r="H158" s="32">
        <v>6</v>
      </c>
      <c r="I158" s="33" t="str">
        <f t="shared" si="15"/>
        <v/>
      </c>
      <c r="J158" s="33" t="str">
        <f t="shared" si="12"/>
        <v/>
      </c>
      <c r="K158" s="114"/>
      <c r="L158" s="114"/>
    </row>
    <row r="159" spans="1:12" s="36" customFormat="1" ht="12.75">
      <c r="A159" s="26">
        <f t="shared" si="11"/>
        <v>142</v>
      </c>
      <c r="B159" s="158">
        <v>1</v>
      </c>
      <c r="C159" s="26" t="s">
        <v>4392</v>
      </c>
      <c r="D159" s="26" t="s">
        <v>4393</v>
      </c>
      <c r="E159" s="26"/>
      <c r="F159" s="35" t="s">
        <v>4394</v>
      </c>
      <c r="G159" s="31">
        <v>709</v>
      </c>
      <c r="H159" s="32">
        <v>1</v>
      </c>
      <c r="I159" s="33" t="str">
        <f t="shared" si="15"/>
        <v/>
      </c>
      <c r="J159" s="33" t="str">
        <f t="shared" si="12"/>
        <v/>
      </c>
      <c r="K159" s="114"/>
      <c r="L159" s="114"/>
    </row>
    <row r="160" spans="1:12" s="36" customFormat="1" ht="12.75">
      <c r="A160" s="26">
        <f t="shared" si="11"/>
        <v>143</v>
      </c>
      <c r="B160" s="158">
        <v>1</v>
      </c>
      <c r="C160" s="26" t="s">
        <v>4395</v>
      </c>
      <c r="D160" s="26" t="s">
        <v>4396</v>
      </c>
      <c r="E160" s="26"/>
      <c r="F160" s="35" t="s">
        <v>156</v>
      </c>
      <c r="G160" s="31">
        <v>710</v>
      </c>
      <c r="H160" s="32">
        <v>2</v>
      </c>
      <c r="I160" s="33" t="str">
        <f t="shared" si="15"/>
        <v/>
      </c>
      <c r="J160" s="33" t="str">
        <f t="shared" si="12"/>
        <v/>
      </c>
      <c r="K160" s="114"/>
      <c r="L160" s="114"/>
    </row>
    <row r="161" spans="1:12" s="36" customFormat="1" ht="12.75">
      <c r="A161" s="26">
        <f t="shared" si="11"/>
        <v>144</v>
      </c>
      <c r="B161" s="158">
        <v>1</v>
      </c>
      <c r="C161" s="26" t="s">
        <v>4397</v>
      </c>
      <c r="D161" s="26" t="s">
        <v>4398</v>
      </c>
      <c r="E161" s="26"/>
      <c r="F161" s="35" t="s">
        <v>1403</v>
      </c>
      <c r="G161" s="31">
        <v>712</v>
      </c>
      <c r="H161" s="32">
        <v>35</v>
      </c>
      <c r="I161" s="33" t="str">
        <f t="shared" si="15"/>
        <v/>
      </c>
      <c r="J161" s="33" t="str">
        <f t="shared" si="12"/>
        <v/>
      </c>
      <c r="K161" s="114"/>
      <c r="L161" s="114"/>
    </row>
    <row r="162" spans="1:12" s="36" customFormat="1" ht="12.75">
      <c r="A162" s="26">
        <f t="shared" si="11"/>
        <v>145</v>
      </c>
      <c r="B162" s="158">
        <v>1</v>
      </c>
      <c r="C162" s="26" t="s">
        <v>4399</v>
      </c>
      <c r="D162" s="26" t="s">
        <v>4400</v>
      </c>
      <c r="E162" s="26"/>
      <c r="F162" s="35" t="s">
        <v>176</v>
      </c>
      <c r="G162" s="31">
        <v>747</v>
      </c>
      <c r="H162" s="32">
        <v>20</v>
      </c>
      <c r="I162" s="33" t="str">
        <f t="shared" si="15"/>
        <v/>
      </c>
      <c r="J162" s="33" t="str">
        <f t="shared" si="12"/>
        <v/>
      </c>
      <c r="K162" s="114"/>
      <c r="L162" s="114"/>
    </row>
    <row r="163" spans="1:12" s="36" customFormat="1" ht="12.75">
      <c r="A163" s="26">
        <f t="shared" si="11"/>
        <v>146</v>
      </c>
      <c r="B163" s="158">
        <v>1</v>
      </c>
      <c r="C163" s="26" t="s">
        <v>4401</v>
      </c>
      <c r="D163" s="26" t="s">
        <v>4402</v>
      </c>
      <c r="E163" s="26"/>
      <c r="F163" s="35" t="s">
        <v>176</v>
      </c>
      <c r="G163" s="31">
        <v>767</v>
      </c>
      <c r="H163" s="32">
        <v>20</v>
      </c>
      <c r="I163" s="33" t="str">
        <f t="shared" si="15"/>
        <v/>
      </c>
      <c r="J163" s="33" t="str">
        <f t="shared" si="12"/>
        <v/>
      </c>
      <c r="K163" s="114"/>
      <c r="L163" s="114"/>
    </row>
    <row r="164" spans="1:12" s="36" customFormat="1" ht="12.75">
      <c r="A164" s="26">
        <f t="shared" si="11"/>
        <v>147</v>
      </c>
      <c r="B164" s="158">
        <v>1</v>
      </c>
      <c r="C164" s="26" t="s">
        <v>4403</v>
      </c>
      <c r="D164" s="26" t="s">
        <v>4404</v>
      </c>
      <c r="E164" s="26"/>
      <c r="F164" s="35" t="s">
        <v>4405</v>
      </c>
      <c r="G164" s="31">
        <v>787</v>
      </c>
      <c r="H164" s="32">
        <v>100</v>
      </c>
      <c r="I164" s="33" t="str">
        <f t="shared" si="15"/>
        <v/>
      </c>
      <c r="J164" s="33" t="str">
        <f t="shared" si="12"/>
        <v/>
      </c>
      <c r="K164" s="114" t="s">
        <v>4406</v>
      </c>
      <c r="L164" s="114"/>
    </row>
    <row r="165" spans="1:12" s="36" customFormat="1" ht="12.75" customHeight="1">
      <c r="A165" s="26">
        <f t="shared" si="11"/>
        <v>148</v>
      </c>
      <c r="B165" s="158">
        <v>1</v>
      </c>
      <c r="C165" s="75" t="s">
        <v>4407</v>
      </c>
      <c r="D165" s="75" t="s">
        <v>4408</v>
      </c>
      <c r="E165" s="75"/>
      <c r="F165" s="76" t="s">
        <v>883</v>
      </c>
      <c r="G165" s="31">
        <v>887</v>
      </c>
      <c r="H165" s="32">
        <v>15</v>
      </c>
      <c r="I165" s="33" t="str">
        <f t="shared" si="15"/>
        <v/>
      </c>
      <c r="J165" s="274">
        <f>IF(J166="-",_xlfn.NUMBERVALUE(I165)/100000000*-1,_xlfn.NUMBERVALUE(I165)/100000000)</f>
        <v>0</v>
      </c>
      <c r="K165" s="114"/>
      <c r="L165" s="114"/>
    </row>
    <row r="166" spans="1:12" s="36" customFormat="1" ht="12.75" customHeight="1">
      <c r="A166" s="26">
        <f t="shared" si="11"/>
        <v>149</v>
      </c>
      <c r="B166" s="158">
        <v>1</v>
      </c>
      <c r="C166" s="75" t="s">
        <v>4409</v>
      </c>
      <c r="D166" s="75" t="s">
        <v>4410</v>
      </c>
      <c r="E166" s="75"/>
      <c r="F166" s="76" t="s">
        <v>182</v>
      </c>
      <c r="G166" s="31">
        <v>902</v>
      </c>
      <c r="H166" s="32">
        <v>1</v>
      </c>
      <c r="I166" s="33" t="str">
        <f t="shared" si="15"/>
        <v/>
      </c>
      <c r="J166" s="33" t="str">
        <f t="shared" si="12"/>
        <v/>
      </c>
      <c r="K166" s="114"/>
      <c r="L166" s="114"/>
    </row>
    <row r="167" spans="1:12" s="36" customFormat="1" ht="12.75" customHeight="1">
      <c r="A167" s="26">
        <f t="shared" si="11"/>
        <v>150</v>
      </c>
      <c r="B167" s="158">
        <v>1</v>
      </c>
      <c r="C167" s="75" t="s">
        <v>4411</v>
      </c>
      <c r="D167" s="75" t="s">
        <v>887</v>
      </c>
      <c r="E167" s="75"/>
      <c r="F167" s="76" t="s">
        <v>883</v>
      </c>
      <c r="G167" s="31">
        <v>903</v>
      </c>
      <c r="H167" s="32">
        <v>15</v>
      </c>
      <c r="I167" s="33" t="str">
        <f t="shared" si="15"/>
        <v/>
      </c>
      <c r="J167" s="274">
        <f>IF(J168="-",_xlfn.NUMBERVALUE(I167)/100000000*-1,_xlfn.NUMBERVALUE(I167)/100000000)</f>
        <v>0</v>
      </c>
      <c r="K167" s="114"/>
      <c r="L167" s="114"/>
    </row>
    <row r="168" spans="1:12" s="36" customFormat="1" ht="22.5">
      <c r="A168" s="26">
        <f t="shared" si="11"/>
        <v>151</v>
      </c>
      <c r="B168" s="158">
        <v>1</v>
      </c>
      <c r="C168" s="75" t="s">
        <v>4412</v>
      </c>
      <c r="D168" s="75" t="s">
        <v>4413</v>
      </c>
      <c r="E168" s="26" t="s">
        <v>784</v>
      </c>
      <c r="F168" s="76" t="s">
        <v>182</v>
      </c>
      <c r="G168" s="31">
        <v>918</v>
      </c>
      <c r="H168" s="32">
        <v>1</v>
      </c>
      <c r="I168" s="33" t="str">
        <f t="shared" si="15"/>
        <v/>
      </c>
      <c r="J168" s="33" t="str">
        <f t="shared" si="12"/>
        <v/>
      </c>
      <c r="K168" s="114"/>
      <c r="L168" s="114"/>
    </row>
    <row r="169" spans="1:12" s="36" customFormat="1" ht="12.75" customHeight="1">
      <c r="A169" s="26">
        <f t="shared" si="11"/>
        <v>152</v>
      </c>
      <c r="B169" s="158">
        <v>1</v>
      </c>
      <c r="C169" s="75" t="s">
        <v>4414</v>
      </c>
      <c r="D169" s="75" t="s">
        <v>891</v>
      </c>
      <c r="E169" s="75"/>
      <c r="F169" s="76" t="s">
        <v>883</v>
      </c>
      <c r="G169" s="31">
        <v>919</v>
      </c>
      <c r="H169" s="32">
        <v>15</v>
      </c>
      <c r="I169" s="33" t="str">
        <f t="shared" si="15"/>
        <v/>
      </c>
      <c r="J169" s="274">
        <f>IF(J170="-",_xlfn.NUMBERVALUE(I169)/100000000*-1,_xlfn.NUMBERVALUE(I169)/100000000)</f>
        <v>0</v>
      </c>
      <c r="K169" s="114"/>
      <c r="L169" s="114"/>
    </row>
    <row r="170" spans="1:12" s="36" customFormat="1" ht="22.5">
      <c r="A170" s="26">
        <f t="shared" si="11"/>
        <v>153</v>
      </c>
      <c r="B170" s="158">
        <v>1</v>
      </c>
      <c r="C170" s="75" t="s">
        <v>4415</v>
      </c>
      <c r="D170" s="75" t="s">
        <v>4416</v>
      </c>
      <c r="E170" s="26" t="s">
        <v>784</v>
      </c>
      <c r="F170" s="76" t="s">
        <v>182</v>
      </c>
      <c r="G170" s="31">
        <v>934</v>
      </c>
      <c r="H170" s="32">
        <v>1</v>
      </c>
      <c r="I170" s="33" t="str">
        <f t="shared" si="15"/>
        <v/>
      </c>
      <c r="J170" s="33" t="str">
        <f t="shared" si="12"/>
        <v/>
      </c>
      <c r="K170" s="114"/>
      <c r="L170" s="114"/>
    </row>
    <row r="171" spans="1:12" s="36" customFormat="1" ht="12.75" customHeight="1">
      <c r="A171" s="26">
        <f t="shared" si="11"/>
        <v>154</v>
      </c>
      <c r="B171" s="158">
        <v>1</v>
      </c>
      <c r="C171" s="75" t="s">
        <v>4417</v>
      </c>
      <c r="D171" s="75" t="s">
        <v>4418</v>
      </c>
      <c r="E171" s="75"/>
      <c r="F171" s="76" t="s">
        <v>342</v>
      </c>
      <c r="G171" s="31">
        <v>935</v>
      </c>
      <c r="H171" s="32">
        <v>8</v>
      </c>
      <c r="I171" s="33" t="str">
        <f t="shared" si="15"/>
        <v/>
      </c>
      <c r="J171" s="245" t="str">
        <f>IF(AND(I171&lt;&gt;"",I171&lt;&gt;"00000000",I171&lt;&gt;"        "),DATE(LEFT(I171,4),MID(I171,5,2),RIGHT(I171,2)),"")</f>
        <v/>
      </c>
      <c r="K171" s="114"/>
      <c r="L171" s="114"/>
    </row>
    <row r="172" spans="1:12" s="36" customFormat="1" ht="12.75" customHeight="1">
      <c r="A172" s="26">
        <f t="shared" si="11"/>
        <v>155</v>
      </c>
      <c r="B172" s="158">
        <v>1</v>
      </c>
      <c r="C172" s="75" t="s">
        <v>4419</v>
      </c>
      <c r="D172" s="75" t="s">
        <v>4420</v>
      </c>
      <c r="E172" s="75"/>
      <c r="F172" s="76" t="s">
        <v>215</v>
      </c>
      <c r="G172" s="31">
        <v>943</v>
      </c>
      <c r="H172" s="32">
        <v>9</v>
      </c>
      <c r="I172" s="33" t="str">
        <f t="shared" si="15"/>
        <v/>
      </c>
      <c r="J172" s="274">
        <f>IF(J173="-",_xlfn.NUMBERVALUE(I172)/100000*-1,_xlfn.NUMBERVALUE(I172)/100000)</f>
        <v>0</v>
      </c>
      <c r="K172" s="114"/>
      <c r="L172" s="114"/>
    </row>
    <row r="173" spans="1:12" s="36" customFormat="1" ht="22.5">
      <c r="A173" s="26">
        <f t="shared" si="11"/>
        <v>156</v>
      </c>
      <c r="B173" s="158">
        <v>1</v>
      </c>
      <c r="C173" s="75" t="s">
        <v>4421</v>
      </c>
      <c r="D173" s="75" t="s">
        <v>4422</v>
      </c>
      <c r="E173" s="26" t="s">
        <v>784</v>
      </c>
      <c r="F173" s="76" t="s">
        <v>182</v>
      </c>
      <c r="G173" s="31">
        <v>952</v>
      </c>
      <c r="H173" s="32">
        <v>1</v>
      </c>
      <c r="I173" s="33" t="str">
        <f t="shared" si="15"/>
        <v/>
      </c>
      <c r="J173" s="33" t="str">
        <f t="shared" si="12"/>
        <v/>
      </c>
      <c r="K173" s="114"/>
      <c r="L173" s="114"/>
    </row>
    <row r="174" spans="1:12" s="36" customFormat="1" ht="12.75" customHeight="1">
      <c r="A174" s="26">
        <f t="shared" si="11"/>
        <v>157</v>
      </c>
      <c r="B174" s="158">
        <v>1</v>
      </c>
      <c r="C174" s="75" t="s">
        <v>4423</v>
      </c>
      <c r="D174" s="75" t="s">
        <v>4424</v>
      </c>
      <c r="E174" s="75"/>
      <c r="F174" s="76" t="s">
        <v>182</v>
      </c>
      <c r="G174" s="31">
        <v>953</v>
      </c>
      <c r="H174" s="32">
        <v>1</v>
      </c>
      <c r="I174" s="33" t="str">
        <f t="shared" si="15"/>
        <v/>
      </c>
      <c r="J174" s="33" t="str">
        <f t="shared" si="12"/>
        <v/>
      </c>
      <c r="K174" s="114"/>
      <c r="L174" s="114"/>
    </row>
    <row r="175" spans="1:12" s="36" customFormat="1" ht="12.75" customHeight="1">
      <c r="A175" s="26">
        <f t="shared" si="11"/>
        <v>158</v>
      </c>
      <c r="B175" s="158">
        <v>1</v>
      </c>
      <c r="C175" s="75" t="s">
        <v>4425</v>
      </c>
      <c r="D175" s="75" t="s">
        <v>4426</v>
      </c>
      <c r="E175" s="75"/>
      <c r="F175" s="76" t="s">
        <v>282</v>
      </c>
      <c r="G175" s="31">
        <v>954</v>
      </c>
      <c r="H175" s="32">
        <v>3</v>
      </c>
      <c r="I175" s="33" t="str">
        <f t="shared" si="15"/>
        <v/>
      </c>
      <c r="J175" s="33" t="str">
        <f t="shared" si="12"/>
        <v/>
      </c>
      <c r="K175" s="114"/>
      <c r="L175" s="114"/>
    </row>
    <row r="176" spans="1:12" s="36" customFormat="1" ht="12.75" customHeight="1">
      <c r="A176" s="26">
        <f t="shared" si="11"/>
        <v>159</v>
      </c>
      <c r="B176" s="158">
        <v>1</v>
      </c>
      <c r="C176" s="75" t="s">
        <v>4427</v>
      </c>
      <c r="D176" s="75" t="s">
        <v>4428</v>
      </c>
      <c r="E176" s="75"/>
      <c r="F176" s="76" t="s">
        <v>156</v>
      </c>
      <c r="G176" s="31">
        <v>957</v>
      </c>
      <c r="H176" s="32">
        <v>2</v>
      </c>
      <c r="I176" s="33" t="str">
        <f t="shared" si="15"/>
        <v/>
      </c>
      <c r="J176" s="33" t="str">
        <f t="shared" si="12"/>
        <v/>
      </c>
      <c r="K176" s="114"/>
      <c r="L176" s="114"/>
    </row>
    <row r="177" spans="1:22" s="36" customFormat="1" ht="12.75" customHeight="1">
      <c r="A177" s="26">
        <f t="shared" si="11"/>
        <v>160</v>
      </c>
      <c r="B177" s="158">
        <v>1</v>
      </c>
      <c r="C177" s="75" t="s">
        <v>4429</v>
      </c>
      <c r="D177" s="75" t="s">
        <v>4430</v>
      </c>
      <c r="E177" s="75"/>
      <c r="F177" s="76" t="s">
        <v>342</v>
      </c>
      <c r="G177" s="31">
        <v>959</v>
      </c>
      <c r="H177" s="32">
        <v>8</v>
      </c>
      <c r="I177" s="33" t="str">
        <f t="shared" si="15"/>
        <v/>
      </c>
      <c r="J177" s="245" t="str">
        <f>IF(AND(I177&lt;&gt;"",I177&lt;&gt;"00000000"),DATE(LEFT(I177,4),MID(I177,5,2),RIGHT(I177,2)),"")</f>
        <v/>
      </c>
      <c r="K177" s="114"/>
      <c r="L177" s="114"/>
    </row>
    <row r="178" spans="1:22" s="36" customFormat="1" ht="12.75" customHeight="1">
      <c r="A178" s="26">
        <f>IF(B178=1,TRUNC(A177)+1,A177+0.1)</f>
        <v>161</v>
      </c>
      <c r="B178" s="158">
        <v>1</v>
      </c>
      <c r="C178" s="75" t="s">
        <v>4431</v>
      </c>
      <c r="D178" s="75" t="s">
        <v>4432</v>
      </c>
      <c r="E178" s="75"/>
      <c r="F178" s="76" t="s">
        <v>176</v>
      </c>
      <c r="G178" s="31">
        <v>967</v>
      </c>
      <c r="H178" s="32">
        <v>20</v>
      </c>
      <c r="I178" s="33" t="str">
        <f t="shared" si="15"/>
        <v/>
      </c>
      <c r="J178" s="33" t="str">
        <f t="shared" si="12"/>
        <v/>
      </c>
      <c r="K178" s="114" t="s">
        <v>4433</v>
      </c>
      <c r="L178" s="114"/>
    </row>
    <row r="179" spans="1:22" s="36" customFormat="1" ht="12.75" customHeight="1">
      <c r="A179" s="26">
        <f t="shared" si="11"/>
        <v>162</v>
      </c>
      <c r="B179" s="158">
        <v>1</v>
      </c>
      <c r="C179" s="75" t="s">
        <v>4434</v>
      </c>
      <c r="D179" s="75" t="s">
        <v>4435</v>
      </c>
      <c r="E179" s="75"/>
      <c r="F179" s="76" t="s">
        <v>176</v>
      </c>
      <c r="G179" s="31">
        <v>987</v>
      </c>
      <c r="H179" s="32">
        <v>20</v>
      </c>
      <c r="I179" s="33" t="str">
        <f t="shared" si="15"/>
        <v/>
      </c>
      <c r="J179" s="33" t="str">
        <f t="shared" si="12"/>
        <v/>
      </c>
      <c r="K179" s="114" t="s">
        <v>4436</v>
      </c>
      <c r="L179" s="114"/>
    </row>
    <row r="180" spans="1:22" s="36" customFormat="1" ht="12.75" customHeight="1">
      <c r="A180" s="26">
        <f t="shared" si="11"/>
        <v>163</v>
      </c>
      <c r="B180" s="158">
        <v>1</v>
      </c>
      <c r="C180" s="26" t="s">
        <v>5583</v>
      </c>
      <c r="D180" s="26" t="s">
        <v>5584</v>
      </c>
      <c r="E180" s="26"/>
      <c r="F180" s="35" t="s">
        <v>215</v>
      </c>
      <c r="G180" s="31">
        <f>G179+H179</f>
        <v>1007</v>
      </c>
      <c r="H180" s="32">
        <v>9</v>
      </c>
      <c r="I180" s="33" t="str">
        <f t="shared" ref="I180:I185" si="16">MID($I$1,G180,H180)</f>
        <v/>
      </c>
      <c r="J180" s="274">
        <f>IF(J181="-",_xlfn.NUMBERVALUE(I180)/100000*-1,_xlfn.NUMBERVALUE(I180)/100000)</f>
        <v>0</v>
      </c>
      <c r="K180" s="114"/>
      <c r="L180" s="114"/>
    </row>
    <row r="181" spans="1:22" s="36" customFormat="1" ht="22.5">
      <c r="A181" s="26">
        <f t="shared" si="11"/>
        <v>164</v>
      </c>
      <c r="B181" s="158">
        <v>1</v>
      </c>
      <c r="C181" s="26" t="s">
        <v>5585</v>
      </c>
      <c r="D181" s="26" t="s">
        <v>5586</v>
      </c>
      <c r="E181" s="26" t="s">
        <v>784</v>
      </c>
      <c r="F181" s="35" t="s">
        <v>182</v>
      </c>
      <c r="G181" s="31">
        <f t="shared" ref="G181" si="17">G180+H180</f>
        <v>1016</v>
      </c>
      <c r="H181" s="32">
        <v>1</v>
      </c>
      <c r="I181" s="33" t="str">
        <f t="shared" si="16"/>
        <v/>
      </c>
      <c r="J181" s="33" t="str">
        <f t="shared" si="12"/>
        <v/>
      </c>
      <c r="K181" s="114"/>
      <c r="L181" s="114"/>
    </row>
    <row r="182" spans="1:22" s="36" customFormat="1" ht="12.75" customHeight="1">
      <c r="A182" s="26">
        <f t="shared" si="11"/>
        <v>165</v>
      </c>
      <c r="B182" s="158">
        <v>1</v>
      </c>
      <c r="C182" s="26" t="s">
        <v>5587</v>
      </c>
      <c r="D182" s="26" t="s">
        <v>5589</v>
      </c>
      <c r="E182" s="26"/>
      <c r="F182" s="35" t="s">
        <v>215</v>
      </c>
      <c r="G182" s="31">
        <f>G181+H181</f>
        <v>1017</v>
      </c>
      <c r="H182" s="32">
        <v>9</v>
      </c>
      <c r="I182" s="33" t="str">
        <f t="shared" ref="I182:I183" si="18">MID($I$1,G182,H182)</f>
        <v/>
      </c>
      <c r="J182" s="274">
        <f>IF(J183="-",_xlfn.NUMBERVALUE(I182)/100000*-1,_xlfn.NUMBERVALUE(I182)/100000)</f>
        <v>0</v>
      </c>
      <c r="K182" s="114"/>
      <c r="L182" s="114"/>
    </row>
    <row r="183" spans="1:22" s="36" customFormat="1" ht="22.5">
      <c r="A183" s="26">
        <f t="shared" si="11"/>
        <v>166</v>
      </c>
      <c r="B183" s="158">
        <v>1</v>
      </c>
      <c r="C183" s="26" t="s">
        <v>5588</v>
      </c>
      <c r="D183" s="26" t="s">
        <v>5590</v>
      </c>
      <c r="E183" s="26" t="s">
        <v>784</v>
      </c>
      <c r="F183" s="35" t="s">
        <v>4437</v>
      </c>
      <c r="G183" s="31">
        <f t="shared" ref="G183:G190" si="19">G182+H182</f>
        <v>1026</v>
      </c>
      <c r="H183" s="32">
        <v>1</v>
      </c>
      <c r="I183" s="33" t="str">
        <f t="shared" si="18"/>
        <v/>
      </c>
      <c r="J183" s="33" t="str">
        <f t="shared" si="12"/>
        <v/>
      </c>
      <c r="K183" s="114"/>
      <c r="L183" s="114"/>
    </row>
    <row r="184" spans="1:22" s="36" customFormat="1" ht="12.75" customHeight="1">
      <c r="A184" s="26">
        <f t="shared" si="11"/>
        <v>167</v>
      </c>
      <c r="B184" s="158">
        <v>1</v>
      </c>
      <c r="C184" s="26" t="s">
        <v>5591</v>
      </c>
      <c r="D184" s="26" t="s">
        <v>5592</v>
      </c>
      <c r="E184" s="26"/>
      <c r="F184" s="35" t="s">
        <v>215</v>
      </c>
      <c r="G184" s="31">
        <f t="shared" si="19"/>
        <v>1027</v>
      </c>
      <c r="H184" s="32">
        <v>9</v>
      </c>
      <c r="I184" s="33" t="str">
        <f t="shared" si="16"/>
        <v/>
      </c>
      <c r="J184" s="274">
        <f>IF(J185="-",_xlfn.NUMBERVALUE(I184)/100000*-1,_xlfn.NUMBERVALUE(I184)/100000)</f>
        <v>0</v>
      </c>
      <c r="K184" s="114"/>
      <c r="L184" s="114"/>
    </row>
    <row r="185" spans="1:22" s="36" customFormat="1" ht="22.5">
      <c r="A185" s="26">
        <f t="shared" si="11"/>
        <v>168</v>
      </c>
      <c r="B185" s="158">
        <v>1</v>
      </c>
      <c r="C185" s="26" t="s">
        <v>5593</v>
      </c>
      <c r="D185" s="26" t="s">
        <v>5594</v>
      </c>
      <c r="E185" s="26" t="s">
        <v>784</v>
      </c>
      <c r="F185" s="35" t="s">
        <v>182</v>
      </c>
      <c r="G185" s="31">
        <f t="shared" si="19"/>
        <v>1036</v>
      </c>
      <c r="H185" s="32">
        <v>1</v>
      </c>
      <c r="I185" s="33" t="str">
        <f t="shared" si="16"/>
        <v/>
      </c>
      <c r="J185" s="33" t="str">
        <f t="shared" si="12"/>
        <v/>
      </c>
      <c r="K185" s="114"/>
      <c r="L185" s="114"/>
    </row>
    <row r="186" spans="1:22" s="36" customFormat="1" ht="22.5">
      <c r="A186" s="26">
        <f t="shared" si="11"/>
        <v>169</v>
      </c>
      <c r="B186" s="158">
        <v>1</v>
      </c>
      <c r="C186" s="26" t="s">
        <v>5595</v>
      </c>
      <c r="D186" s="26" t="s">
        <v>5603</v>
      </c>
      <c r="E186" s="26" t="s">
        <v>4044</v>
      </c>
      <c r="F186" s="35" t="s">
        <v>182</v>
      </c>
      <c r="G186" s="31">
        <f t="shared" si="19"/>
        <v>1037</v>
      </c>
      <c r="H186" s="32">
        <v>1</v>
      </c>
      <c r="I186" s="33" t="str">
        <f t="shared" ref="I186" si="20">MID($I$1,G186,H186)</f>
        <v/>
      </c>
      <c r="J186" s="33" t="str">
        <f t="shared" si="12"/>
        <v/>
      </c>
      <c r="K186" s="114"/>
      <c r="L186" s="114"/>
    </row>
    <row r="187" spans="1:22" s="36" customFormat="1" ht="33.75">
      <c r="A187" s="26">
        <f>IF(B187=1,TRUNC(A186)+1,A186+0.1)</f>
        <v>170</v>
      </c>
      <c r="B187" s="158">
        <v>1</v>
      </c>
      <c r="C187" s="26" t="s">
        <v>5863</v>
      </c>
      <c r="D187" s="26" t="s">
        <v>5864</v>
      </c>
      <c r="E187" s="26"/>
      <c r="F187" s="35" t="s">
        <v>342</v>
      </c>
      <c r="G187" s="31">
        <f>G186+H186</f>
        <v>1038</v>
      </c>
      <c r="H187" s="32">
        <v>8</v>
      </c>
      <c r="I187" s="33" t="str">
        <f t="shared" ref="I187" si="21">MID($I$1,G187,H187)</f>
        <v/>
      </c>
      <c r="J187" s="245" t="str">
        <f t="shared" ref="J187" si="22">IF(AND(I187&lt;&gt;"",I187&lt;&gt;"00000000"),DATE(LEFT(I187,4),MID(I187,5,2),RIGHT(I187,2)),"")</f>
        <v/>
      </c>
      <c r="K187" s="114"/>
      <c r="L187" s="114"/>
    </row>
    <row r="188" spans="1:22" s="36" customFormat="1" ht="33.75">
      <c r="A188" s="26">
        <f>IF(B188=1,TRUNC(A187)+1,A187+0.1)</f>
        <v>171</v>
      </c>
      <c r="B188" s="158">
        <v>1</v>
      </c>
      <c r="C188" s="26" t="s">
        <v>5865</v>
      </c>
      <c r="D188" s="26" t="s">
        <v>5866</v>
      </c>
      <c r="E188" s="26"/>
      <c r="F188" s="35" t="s">
        <v>342</v>
      </c>
      <c r="G188" s="31">
        <f>G187+H187</f>
        <v>1046</v>
      </c>
      <c r="H188" s="32">
        <v>8</v>
      </c>
      <c r="I188" s="33" t="str">
        <f t="shared" ref="I188" si="23">MID($I$1,G188,H188)</f>
        <v/>
      </c>
      <c r="J188" s="245" t="str">
        <f t="shared" ref="J188" si="24">IF(AND(I188&lt;&gt;"",I188&lt;&gt;"00000000"),DATE(LEFT(I188,4),MID(I188,5,2),RIGHT(I188,2)),"")</f>
        <v/>
      </c>
      <c r="K188" s="114"/>
      <c r="L188" s="114"/>
    </row>
    <row r="189" spans="1:22" s="36" customFormat="1" ht="12.75" customHeight="1">
      <c r="A189" s="26">
        <f>IF(B189=1,TRUNC(A188)+1,A188+0.1)</f>
        <v>172</v>
      </c>
      <c r="B189" s="158">
        <v>1</v>
      </c>
      <c r="C189" s="26" t="s">
        <v>1013</v>
      </c>
      <c r="D189" s="26"/>
      <c r="E189" s="26"/>
      <c r="F189" s="35">
        <v>7</v>
      </c>
      <c r="G189" s="31">
        <f>G188+H188</f>
        <v>1054</v>
      </c>
      <c r="H189" s="32">
        <v>346</v>
      </c>
      <c r="I189" s="33" t="str">
        <f t="shared" si="15"/>
        <v/>
      </c>
      <c r="J189" s="33" t="str">
        <f t="shared" si="12"/>
        <v/>
      </c>
      <c r="K189" s="114"/>
      <c r="L189" s="114"/>
    </row>
    <row r="190" spans="1:22" s="36" customFormat="1" ht="12.75" customHeight="1">
      <c r="A190" s="26">
        <f>IF(B190=1,TRUNC(A189)+1,A189+0.1)</f>
        <v>173</v>
      </c>
      <c r="B190" s="158">
        <v>1</v>
      </c>
      <c r="C190" s="26" t="s">
        <v>4438</v>
      </c>
      <c r="D190" s="26" t="s">
        <v>749</v>
      </c>
      <c r="E190" s="26" t="s">
        <v>750</v>
      </c>
      <c r="F190" s="35" t="s">
        <v>182</v>
      </c>
      <c r="G190" s="31">
        <f t="shared" si="19"/>
        <v>1400</v>
      </c>
      <c r="H190" s="32">
        <v>1</v>
      </c>
      <c r="I190" s="33" t="str">
        <f t="shared" si="15"/>
        <v/>
      </c>
      <c r="J190" s="33" t="str">
        <f t="shared" si="12"/>
        <v/>
      </c>
      <c r="K190" s="114"/>
      <c r="L190" s="114"/>
    </row>
    <row r="191" spans="1:22" s="73" customFormat="1" ht="12.75" customHeight="1">
      <c r="A191" s="105"/>
      <c r="B191" s="106"/>
      <c r="C191" s="69" t="s">
        <v>5933</v>
      </c>
      <c r="D191" s="67"/>
      <c r="E191" s="67"/>
      <c r="F191" s="67"/>
      <c r="G191" s="67"/>
      <c r="H191" s="70"/>
      <c r="I191" s="131"/>
      <c r="J191" s="131"/>
      <c r="K191" s="72"/>
      <c r="L191" s="72"/>
      <c r="M191" s="107"/>
      <c r="N191" s="107"/>
      <c r="O191" s="108"/>
      <c r="P191" s="108"/>
      <c r="Q191" s="108"/>
      <c r="R191" s="108"/>
      <c r="S191" s="108"/>
      <c r="T191" s="108"/>
      <c r="U191" s="108"/>
      <c r="V191" s="108"/>
    </row>
    <row r="192" spans="1:22" s="88" customFormat="1" ht="12.75" customHeight="1" outlineLevel="1">
      <c r="A192" s="26">
        <f>IF(B192=1,TRUNC(A190)+1,A190+0.1)</f>
        <v>174</v>
      </c>
      <c r="B192" s="74">
        <v>1</v>
      </c>
      <c r="C192" s="75" t="s">
        <v>5935</v>
      </c>
      <c r="D192" s="75" t="s">
        <v>5243</v>
      </c>
      <c r="E192" s="75"/>
      <c r="F192" s="76" t="s">
        <v>1212</v>
      </c>
      <c r="G192" s="230">
        <f>G190+H190</f>
        <v>1401</v>
      </c>
      <c r="H192" s="77">
        <v>30</v>
      </c>
      <c r="I192" s="33" t="str">
        <f t="shared" ref="I192:I231" si="25">MID($I$1,G192,H192)</f>
        <v/>
      </c>
      <c r="J192" s="33" t="str">
        <f t="shared" ref="J192:J208" si="26">I192</f>
        <v/>
      </c>
      <c r="K192" s="78"/>
      <c r="L192" s="76"/>
      <c r="M192" s="138"/>
      <c r="N192" s="138"/>
    </row>
    <row r="193" spans="1:14" s="88" customFormat="1" ht="11.25" outlineLevel="1">
      <c r="A193" s="26">
        <f t="shared" ref="A193:A234" si="27">IF(B193=1,TRUNC(A192)+1,A192+0.1)</f>
        <v>175</v>
      </c>
      <c r="B193" s="74">
        <v>1</v>
      </c>
      <c r="C193" s="75" t="s">
        <v>5936</v>
      </c>
      <c r="D193" s="75" t="s">
        <v>5245</v>
      </c>
      <c r="E193" s="75"/>
      <c r="F193" s="76" t="s">
        <v>1212</v>
      </c>
      <c r="G193" s="230">
        <f>G192+H192</f>
        <v>1431</v>
      </c>
      <c r="H193" s="77">
        <v>30</v>
      </c>
      <c r="I193" s="33" t="str">
        <f t="shared" si="25"/>
        <v/>
      </c>
      <c r="J193" s="33" t="str">
        <f t="shared" si="26"/>
        <v/>
      </c>
      <c r="K193" s="78"/>
      <c r="L193" s="76"/>
      <c r="M193" s="138"/>
      <c r="N193" s="138"/>
    </row>
    <row r="194" spans="1:14" s="88" customFormat="1" ht="11.25" outlineLevel="1">
      <c r="A194" s="26">
        <f t="shared" si="27"/>
        <v>176</v>
      </c>
      <c r="B194" s="74">
        <v>1</v>
      </c>
      <c r="C194" s="75" t="s">
        <v>5937</v>
      </c>
      <c r="D194" s="75" t="s">
        <v>5247</v>
      </c>
      <c r="E194" s="75"/>
      <c r="F194" s="76" t="s">
        <v>1212</v>
      </c>
      <c r="G194" s="76">
        <f t="shared" ref="G194:G231" si="28">G193+H193</f>
        <v>1461</v>
      </c>
      <c r="H194" s="77">
        <v>30</v>
      </c>
      <c r="I194" s="33" t="str">
        <f t="shared" si="25"/>
        <v/>
      </c>
      <c r="J194" s="33" t="str">
        <f t="shared" si="26"/>
        <v/>
      </c>
      <c r="K194" s="78"/>
      <c r="L194" s="76"/>
      <c r="M194" s="138"/>
      <c r="N194" s="138"/>
    </row>
    <row r="195" spans="1:14" s="88" customFormat="1" ht="11.25" outlineLevel="1">
      <c r="A195" s="26">
        <f t="shared" si="27"/>
        <v>177</v>
      </c>
      <c r="B195" s="74">
        <v>1</v>
      </c>
      <c r="C195" s="75" t="s">
        <v>5938</v>
      </c>
      <c r="D195" s="75" t="s">
        <v>5249</v>
      </c>
      <c r="E195" s="75"/>
      <c r="F195" s="76" t="s">
        <v>1212</v>
      </c>
      <c r="G195" s="76">
        <f t="shared" si="28"/>
        <v>1491</v>
      </c>
      <c r="H195" s="77">
        <v>30</v>
      </c>
      <c r="I195" s="33" t="str">
        <f t="shared" si="25"/>
        <v/>
      </c>
      <c r="J195" s="33" t="str">
        <f t="shared" si="26"/>
        <v/>
      </c>
      <c r="K195" s="78"/>
      <c r="L195" s="76"/>
      <c r="M195" s="138"/>
      <c r="N195" s="138"/>
    </row>
    <row r="196" spans="1:14" s="88" customFormat="1" ht="11.25" outlineLevel="1">
      <c r="A196" s="26">
        <f t="shared" si="27"/>
        <v>178</v>
      </c>
      <c r="B196" s="74">
        <v>1</v>
      </c>
      <c r="C196" s="75" t="s">
        <v>5939</v>
      </c>
      <c r="D196" s="75" t="s">
        <v>5251</v>
      </c>
      <c r="E196" s="75"/>
      <c r="F196" s="76" t="s">
        <v>1212</v>
      </c>
      <c r="G196" s="76">
        <f t="shared" si="28"/>
        <v>1521</v>
      </c>
      <c r="H196" s="77">
        <v>30</v>
      </c>
      <c r="I196" s="33" t="str">
        <f t="shared" si="25"/>
        <v/>
      </c>
      <c r="J196" s="33" t="str">
        <f t="shared" si="26"/>
        <v/>
      </c>
      <c r="K196" s="78"/>
      <c r="L196" s="76"/>
      <c r="M196" s="138"/>
      <c r="N196" s="138"/>
    </row>
    <row r="197" spans="1:14" s="88" customFormat="1" ht="11.25" outlineLevel="1">
      <c r="A197" s="26">
        <f t="shared" si="27"/>
        <v>179</v>
      </c>
      <c r="B197" s="74">
        <v>1</v>
      </c>
      <c r="C197" s="75" t="s">
        <v>5940</v>
      </c>
      <c r="D197" s="75" t="s">
        <v>5253</v>
      </c>
      <c r="E197" s="75"/>
      <c r="F197" s="76" t="s">
        <v>1212</v>
      </c>
      <c r="G197" s="76">
        <f t="shared" si="28"/>
        <v>1551</v>
      </c>
      <c r="H197" s="77">
        <v>30</v>
      </c>
      <c r="I197" s="33" t="str">
        <f t="shared" si="25"/>
        <v/>
      </c>
      <c r="J197" s="33" t="str">
        <f t="shared" si="26"/>
        <v/>
      </c>
      <c r="K197" s="78"/>
      <c r="L197" s="76"/>
      <c r="M197" s="138"/>
      <c r="N197" s="138"/>
    </row>
    <row r="198" spans="1:14" s="36" customFormat="1" ht="22.5">
      <c r="A198" s="26">
        <f t="shared" si="27"/>
        <v>180</v>
      </c>
      <c r="B198" s="158">
        <v>1</v>
      </c>
      <c r="C198" s="75" t="s">
        <v>5941</v>
      </c>
      <c r="D198" s="75" t="s">
        <v>5868</v>
      </c>
      <c r="E198" s="75"/>
      <c r="F198" s="76" t="s">
        <v>307</v>
      </c>
      <c r="G198" s="230">
        <f>G197+H197</f>
        <v>1581</v>
      </c>
      <c r="H198" s="77">
        <v>12</v>
      </c>
      <c r="I198" s="192" t="str">
        <f t="shared" si="25"/>
        <v/>
      </c>
      <c r="J198" s="192" t="str">
        <f t="shared" si="26"/>
        <v/>
      </c>
      <c r="K198" s="114"/>
      <c r="L198" s="114"/>
    </row>
    <row r="199" spans="1:14" s="36" customFormat="1" ht="22.5">
      <c r="A199" s="26">
        <f t="shared" si="27"/>
        <v>181</v>
      </c>
      <c r="B199" s="158">
        <v>1</v>
      </c>
      <c r="C199" s="75" t="s">
        <v>5942</v>
      </c>
      <c r="D199" s="75" t="s">
        <v>5878</v>
      </c>
      <c r="E199" s="75"/>
      <c r="F199" s="76" t="s">
        <v>307</v>
      </c>
      <c r="G199" s="230">
        <f t="shared" si="28"/>
        <v>1593</v>
      </c>
      <c r="H199" s="77">
        <v>12</v>
      </c>
      <c r="I199" s="192" t="str">
        <f t="shared" si="25"/>
        <v/>
      </c>
      <c r="J199" s="192" t="str">
        <f t="shared" si="26"/>
        <v/>
      </c>
      <c r="K199" s="114"/>
      <c r="L199" s="114"/>
    </row>
    <row r="200" spans="1:14" s="36" customFormat="1" ht="22.5">
      <c r="A200" s="26">
        <f t="shared" si="27"/>
        <v>182</v>
      </c>
      <c r="B200" s="158">
        <v>1</v>
      </c>
      <c r="C200" s="75" t="s">
        <v>5943</v>
      </c>
      <c r="D200" s="75" t="s">
        <v>5879</v>
      </c>
      <c r="E200" s="75"/>
      <c r="F200" s="76" t="s">
        <v>307</v>
      </c>
      <c r="G200" s="230">
        <f t="shared" si="28"/>
        <v>1605</v>
      </c>
      <c r="H200" s="77">
        <v>12</v>
      </c>
      <c r="I200" s="192" t="str">
        <f t="shared" si="25"/>
        <v/>
      </c>
      <c r="J200" s="192" t="str">
        <f t="shared" si="26"/>
        <v/>
      </c>
      <c r="K200" s="114"/>
      <c r="L200" s="114"/>
    </row>
    <row r="201" spans="1:14" s="36" customFormat="1" ht="22.5">
      <c r="A201" s="26">
        <f t="shared" si="27"/>
        <v>183</v>
      </c>
      <c r="B201" s="158">
        <v>1</v>
      </c>
      <c r="C201" s="75" t="s">
        <v>5944</v>
      </c>
      <c r="D201" s="75" t="s">
        <v>5880</v>
      </c>
      <c r="E201" s="75"/>
      <c r="F201" s="76" t="s">
        <v>307</v>
      </c>
      <c r="G201" s="230">
        <f t="shared" si="28"/>
        <v>1617</v>
      </c>
      <c r="H201" s="77">
        <v>12</v>
      </c>
      <c r="I201" s="192" t="str">
        <f t="shared" si="25"/>
        <v/>
      </c>
      <c r="J201" s="192" t="str">
        <f t="shared" si="26"/>
        <v/>
      </c>
      <c r="K201" s="114"/>
      <c r="L201" s="114"/>
    </row>
    <row r="202" spans="1:14" s="36" customFormat="1" ht="22.5">
      <c r="A202" s="26">
        <f t="shared" si="27"/>
        <v>184</v>
      </c>
      <c r="B202" s="158">
        <v>1</v>
      </c>
      <c r="C202" s="75" t="s">
        <v>5945</v>
      </c>
      <c r="D202" s="75" t="s">
        <v>5881</v>
      </c>
      <c r="E202" s="75"/>
      <c r="F202" s="76" t="s">
        <v>307</v>
      </c>
      <c r="G202" s="230">
        <f t="shared" si="28"/>
        <v>1629</v>
      </c>
      <c r="H202" s="77">
        <v>12</v>
      </c>
      <c r="I202" s="192" t="str">
        <f t="shared" si="25"/>
        <v/>
      </c>
      <c r="J202" s="192" t="str">
        <f t="shared" si="26"/>
        <v/>
      </c>
      <c r="K202" s="114"/>
      <c r="L202" s="114"/>
    </row>
    <row r="203" spans="1:14" s="36" customFormat="1" ht="22.5">
      <c r="A203" s="26">
        <f t="shared" si="27"/>
        <v>185</v>
      </c>
      <c r="B203" s="158">
        <v>1</v>
      </c>
      <c r="C203" s="75" t="s">
        <v>5946</v>
      </c>
      <c r="D203" s="75" t="s">
        <v>5882</v>
      </c>
      <c r="E203" s="75"/>
      <c r="F203" s="76" t="s">
        <v>307</v>
      </c>
      <c r="G203" s="230">
        <f t="shared" si="28"/>
        <v>1641</v>
      </c>
      <c r="H203" s="77">
        <v>12</v>
      </c>
      <c r="I203" s="192" t="str">
        <f t="shared" si="25"/>
        <v/>
      </c>
      <c r="J203" s="192" t="str">
        <f t="shared" si="26"/>
        <v/>
      </c>
      <c r="K203" s="114"/>
      <c r="L203" s="114"/>
    </row>
    <row r="204" spans="1:14" s="36" customFormat="1" ht="22.5">
      <c r="A204" s="26">
        <f t="shared" si="27"/>
        <v>186</v>
      </c>
      <c r="B204" s="158">
        <v>1</v>
      </c>
      <c r="C204" s="75" t="s">
        <v>5947</v>
      </c>
      <c r="D204" s="75" t="s">
        <v>5883</v>
      </c>
      <c r="E204" s="75"/>
      <c r="F204" s="76" t="s">
        <v>307</v>
      </c>
      <c r="G204" s="230">
        <f t="shared" si="28"/>
        <v>1653</v>
      </c>
      <c r="H204" s="77">
        <v>12</v>
      </c>
      <c r="I204" s="192" t="str">
        <f t="shared" si="25"/>
        <v/>
      </c>
      <c r="J204" s="192" t="str">
        <f t="shared" si="26"/>
        <v/>
      </c>
      <c r="K204" s="114"/>
      <c r="L204" s="114"/>
    </row>
    <row r="205" spans="1:14" s="36" customFormat="1" ht="22.5">
      <c r="A205" s="26">
        <f t="shared" si="27"/>
        <v>187</v>
      </c>
      <c r="B205" s="158">
        <v>1</v>
      </c>
      <c r="C205" s="75" t="s">
        <v>5948</v>
      </c>
      <c r="D205" s="75" t="s">
        <v>5884</v>
      </c>
      <c r="E205" s="75"/>
      <c r="F205" s="76" t="s">
        <v>307</v>
      </c>
      <c r="G205" s="230">
        <f t="shared" si="28"/>
        <v>1665</v>
      </c>
      <c r="H205" s="77">
        <v>12</v>
      </c>
      <c r="I205" s="192" t="str">
        <f t="shared" si="25"/>
        <v/>
      </c>
      <c r="J205" s="192" t="str">
        <f t="shared" si="26"/>
        <v/>
      </c>
      <c r="K205" s="114"/>
      <c r="L205" s="114"/>
    </row>
    <row r="206" spans="1:14" s="36" customFormat="1" ht="22.5">
      <c r="A206" s="26">
        <f t="shared" si="27"/>
        <v>188</v>
      </c>
      <c r="B206" s="158">
        <v>1</v>
      </c>
      <c r="C206" s="75" t="s">
        <v>5949</v>
      </c>
      <c r="D206" s="75" t="s">
        <v>5885</v>
      </c>
      <c r="E206" s="75"/>
      <c r="F206" s="76" t="s">
        <v>307</v>
      </c>
      <c r="G206" s="230">
        <f t="shared" si="28"/>
        <v>1677</v>
      </c>
      <c r="H206" s="77">
        <v>12</v>
      </c>
      <c r="I206" s="192" t="str">
        <f t="shared" si="25"/>
        <v/>
      </c>
      <c r="J206" s="192" t="str">
        <f t="shared" si="26"/>
        <v/>
      </c>
      <c r="K206" s="114"/>
      <c r="L206" s="114"/>
    </row>
    <row r="207" spans="1:14" s="36" customFormat="1" ht="22.5">
      <c r="A207" s="26">
        <f t="shared" si="27"/>
        <v>189</v>
      </c>
      <c r="B207" s="158">
        <v>1</v>
      </c>
      <c r="C207" s="75" t="s">
        <v>5950</v>
      </c>
      <c r="D207" s="75" t="s">
        <v>5886</v>
      </c>
      <c r="E207" s="75"/>
      <c r="F207" s="76" t="s">
        <v>307</v>
      </c>
      <c r="G207" s="230">
        <f t="shared" si="28"/>
        <v>1689</v>
      </c>
      <c r="H207" s="77">
        <v>12</v>
      </c>
      <c r="I207" s="192" t="str">
        <f t="shared" si="25"/>
        <v/>
      </c>
      <c r="J207" s="192" t="str">
        <f t="shared" si="26"/>
        <v/>
      </c>
      <c r="K207" s="114"/>
      <c r="L207" s="114"/>
    </row>
    <row r="208" spans="1:14" s="36" customFormat="1" ht="22.5">
      <c r="A208" s="26">
        <f t="shared" si="27"/>
        <v>190</v>
      </c>
      <c r="B208" s="158">
        <v>1</v>
      </c>
      <c r="C208" s="75" t="s">
        <v>5951</v>
      </c>
      <c r="D208" s="75" t="s">
        <v>5888</v>
      </c>
      <c r="E208" s="75"/>
      <c r="F208" s="76" t="s">
        <v>176</v>
      </c>
      <c r="G208" s="230">
        <f t="shared" si="28"/>
        <v>1701</v>
      </c>
      <c r="H208" s="77">
        <v>20</v>
      </c>
      <c r="I208" s="192" t="str">
        <f t="shared" si="25"/>
        <v/>
      </c>
      <c r="J208" s="192" t="str">
        <f t="shared" si="26"/>
        <v/>
      </c>
      <c r="K208" s="114"/>
      <c r="L208" s="114"/>
    </row>
    <row r="209" spans="1:12" s="36" customFormat="1" ht="12.75">
      <c r="A209" s="26">
        <f t="shared" si="27"/>
        <v>191</v>
      </c>
      <c r="B209" s="158">
        <v>1</v>
      </c>
      <c r="C209" s="75" t="s">
        <v>5952</v>
      </c>
      <c r="D209" s="75" t="s">
        <v>5890</v>
      </c>
      <c r="E209" s="75"/>
      <c r="F209" s="76" t="s">
        <v>342</v>
      </c>
      <c r="G209" s="230">
        <f t="shared" si="28"/>
        <v>1721</v>
      </c>
      <c r="H209" s="77">
        <v>8</v>
      </c>
      <c r="I209" s="192" t="str">
        <f t="shared" si="25"/>
        <v/>
      </c>
      <c r="J209" s="245" t="str">
        <f t="shared" ref="J209:J210" si="29">IF(AND(I209&lt;&gt;"",I209&lt;&gt;"00000000"),DATE(LEFT(I209,4),MID(I209,5,2),RIGHT(I209,2)),"")</f>
        <v/>
      </c>
      <c r="K209" s="114"/>
      <c r="L209" s="114"/>
    </row>
    <row r="210" spans="1:12" s="36" customFormat="1" ht="12.75">
      <c r="A210" s="26">
        <f t="shared" si="27"/>
        <v>192</v>
      </c>
      <c r="B210" s="158">
        <v>1</v>
      </c>
      <c r="C210" s="75" t="s">
        <v>5953</v>
      </c>
      <c r="D210" s="75" t="s">
        <v>5892</v>
      </c>
      <c r="E210" s="75"/>
      <c r="F210" s="76" t="s">
        <v>342</v>
      </c>
      <c r="G210" s="230">
        <f t="shared" si="28"/>
        <v>1729</v>
      </c>
      <c r="H210" s="77">
        <v>8</v>
      </c>
      <c r="I210" s="192" t="str">
        <f t="shared" si="25"/>
        <v/>
      </c>
      <c r="J210" s="245" t="str">
        <f t="shared" si="29"/>
        <v/>
      </c>
      <c r="K210" s="114"/>
      <c r="L210" s="114"/>
    </row>
    <row r="211" spans="1:12" s="36" customFormat="1" ht="12.75" customHeight="1">
      <c r="A211" s="26">
        <f t="shared" si="27"/>
        <v>193</v>
      </c>
      <c r="B211" s="158">
        <v>1</v>
      </c>
      <c r="C211" s="75" t="s">
        <v>5954</v>
      </c>
      <c r="D211" s="75" t="s">
        <v>5893</v>
      </c>
      <c r="E211" s="75"/>
      <c r="F211" s="76" t="s">
        <v>153</v>
      </c>
      <c r="G211" s="230">
        <f t="shared" si="28"/>
        <v>1737</v>
      </c>
      <c r="H211" s="77">
        <v>6</v>
      </c>
      <c r="I211" s="33" t="str">
        <f t="shared" si="25"/>
        <v/>
      </c>
      <c r="J211" s="243">
        <f>_xlfn.NUMBERVALUE(I211)</f>
        <v>0</v>
      </c>
      <c r="K211" s="114"/>
      <c r="L211" s="114"/>
    </row>
    <row r="212" spans="1:12" s="36" customFormat="1" ht="12.75" customHeight="1">
      <c r="A212" s="26">
        <f t="shared" si="27"/>
        <v>194</v>
      </c>
      <c r="B212" s="158">
        <v>1</v>
      </c>
      <c r="C212" s="75" t="s">
        <v>5955</v>
      </c>
      <c r="D212" s="75" t="s">
        <v>5894</v>
      </c>
      <c r="E212" s="75"/>
      <c r="F212" s="76" t="s">
        <v>153</v>
      </c>
      <c r="G212" s="230">
        <f t="shared" si="28"/>
        <v>1743</v>
      </c>
      <c r="H212" s="77">
        <v>6</v>
      </c>
      <c r="I212" s="33" t="str">
        <f t="shared" si="25"/>
        <v/>
      </c>
      <c r="J212" s="243">
        <f>_xlfn.NUMBERVALUE(I212)</f>
        <v>0</v>
      </c>
      <c r="K212" s="114"/>
      <c r="L212" s="114"/>
    </row>
    <row r="213" spans="1:12" s="36" customFormat="1" ht="22.5">
      <c r="A213" s="26">
        <f t="shared" si="27"/>
        <v>195</v>
      </c>
      <c r="B213" s="158">
        <v>1</v>
      </c>
      <c r="C213" s="75" t="s">
        <v>5956</v>
      </c>
      <c r="D213" s="75" t="s">
        <v>5898</v>
      </c>
      <c r="E213" s="75"/>
      <c r="F213" s="76" t="s">
        <v>4405</v>
      </c>
      <c r="G213" s="230">
        <f t="shared" si="28"/>
        <v>1749</v>
      </c>
      <c r="H213" s="77">
        <v>100</v>
      </c>
      <c r="I213" s="192" t="str">
        <f t="shared" si="25"/>
        <v/>
      </c>
      <c r="J213" s="192" t="str">
        <f t="shared" ref="J213:J214" si="30">I213</f>
        <v/>
      </c>
      <c r="K213" s="114"/>
      <c r="L213" s="114"/>
    </row>
    <row r="214" spans="1:12" s="36" customFormat="1" ht="22.5">
      <c r="A214" s="26">
        <f t="shared" si="27"/>
        <v>196</v>
      </c>
      <c r="B214" s="158">
        <v>1</v>
      </c>
      <c r="C214" s="75" t="s">
        <v>5957</v>
      </c>
      <c r="D214" s="75" t="s">
        <v>5888</v>
      </c>
      <c r="E214" s="75"/>
      <c r="F214" s="76" t="s">
        <v>176</v>
      </c>
      <c r="G214" s="230">
        <f t="shared" si="28"/>
        <v>1849</v>
      </c>
      <c r="H214" s="77">
        <v>20</v>
      </c>
      <c r="I214" s="192" t="str">
        <f t="shared" si="25"/>
        <v/>
      </c>
      <c r="J214" s="192" t="str">
        <f t="shared" si="30"/>
        <v/>
      </c>
      <c r="K214" s="114"/>
      <c r="L214" s="114"/>
    </row>
    <row r="215" spans="1:12" s="36" customFormat="1" ht="12.75">
      <c r="A215" s="26">
        <f t="shared" si="27"/>
        <v>197</v>
      </c>
      <c r="B215" s="158">
        <v>1</v>
      </c>
      <c r="C215" s="75" t="s">
        <v>5958</v>
      </c>
      <c r="D215" s="75" t="s">
        <v>5905</v>
      </c>
      <c r="E215" s="75"/>
      <c r="F215" s="76" t="s">
        <v>342</v>
      </c>
      <c r="G215" s="230">
        <f t="shared" si="28"/>
        <v>1869</v>
      </c>
      <c r="H215" s="77">
        <v>8</v>
      </c>
      <c r="I215" s="192" t="str">
        <f t="shared" si="25"/>
        <v/>
      </c>
      <c r="J215" s="245" t="str">
        <f t="shared" ref="J215:J216" si="31">IF(AND(I215&lt;&gt;"",I215&lt;&gt;"00000000"),DATE(LEFT(I215,4),MID(I215,5,2),RIGHT(I215,2)),"")</f>
        <v/>
      </c>
      <c r="K215" s="114"/>
      <c r="L215" s="114"/>
    </row>
    <row r="216" spans="1:12" s="36" customFormat="1" ht="12.75">
      <c r="A216" s="26">
        <f t="shared" si="27"/>
        <v>198</v>
      </c>
      <c r="B216" s="158">
        <v>1</v>
      </c>
      <c r="C216" s="75" t="s">
        <v>5959</v>
      </c>
      <c r="D216" s="75" t="s">
        <v>5906</v>
      </c>
      <c r="E216" s="75"/>
      <c r="F216" s="76" t="s">
        <v>342</v>
      </c>
      <c r="G216" s="230">
        <f t="shared" si="28"/>
        <v>1877</v>
      </c>
      <c r="H216" s="77">
        <v>8</v>
      </c>
      <c r="I216" s="192" t="str">
        <f t="shared" si="25"/>
        <v/>
      </c>
      <c r="J216" s="245" t="str">
        <f t="shared" si="31"/>
        <v/>
      </c>
      <c r="K216" s="114"/>
      <c r="L216" s="114"/>
    </row>
    <row r="217" spans="1:12" s="36" customFormat="1" ht="12.75" customHeight="1">
      <c r="A217" s="26">
        <f t="shared" si="27"/>
        <v>199</v>
      </c>
      <c r="B217" s="158">
        <v>1</v>
      </c>
      <c r="C217" s="75" t="s">
        <v>5960</v>
      </c>
      <c r="D217" s="75" t="s">
        <v>5907</v>
      </c>
      <c r="E217" s="75"/>
      <c r="F217" s="76" t="s">
        <v>153</v>
      </c>
      <c r="G217" s="230">
        <f t="shared" si="28"/>
        <v>1885</v>
      </c>
      <c r="H217" s="77">
        <v>6</v>
      </c>
      <c r="I217" s="33" t="str">
        <f t="shared" si="25"/>
        <v/>
      </c>
      <c r="J217" s="243">
        <f>_xlfn.NUMBERVALUE(I217)</f>
        <v>0</v>
      </c>
      <c r="K217" s="114"/>
      <c r="L217" s="114"/>
    </row>
    <row r="218" spans="1:12" s="36" customFormat="1" ht="12.75" customHeight="1">
      <c r="A218" s="26">
        <f t="shared" si="27"/>
        <v>200</v>
      </c>
      <c r="B218" s="158">
        <v>1</v>
      </c>
      <c r="C218" s="75" t="s">
        <v>5961</v>
      </c>
      <c r="D218" s="75" t="s">
        <v>5908</v>
      </c>
      <c r="E218" s="75"/>
      <c r="F218" s="76" t="s">
        <v>153</v>
      </c>
      <c r="G218" s="230">
        <f t="shared" si="28"/>
        <v>1891</v>
      </c>
      <c r="H218" s="77">
        <v>6</v>
      </c>
      <c r="I218" s="33" t="str">
        <f t="shared" si="25"/>
        <v/>
      </c>
      <c r="J218" s="243">
        <f>_xlfn.NUMBERVALUE(I218)</f>
        <v>0</v>
      </c>
      <c r="K218" s="114"/>
      <c r="L218" s="114"/>
    </row>
    <row r="219" spans="1:12" s="36" customFormat="1" ht="22.5">
      <c r="A219" s="26">
        <f t="shared" si="27"/>
        <v>201</v>
      </c>
      <c r="B219" s="158">
        <v>1</v>
      </c>
      <c r="C219" s="75" t="s">
        <v>5962</v>
      </c>
      <c r="D219" s="75" t="s">
        <v>5909</v>
      </c>
      <c r="E219" s="75"/>
      <c r="F219" s="76" t="s">
        <v>4405</v>
      </c>
      <c r="G219" s="230">
        <f t="shared" si="28"/>
        <v>1897</v>
      </c>
      <c r="H219" s="77">
        <v>100</v>
      </c>
      <c r="I219" s="192" t="str">
        <f t="shared" si="25"/>
        <v/>
      </c>
      <c r="J219" s="192" t="str">
        <f t="shared" ref="J219:J220" si="32">I219</f>
        <v/>
      </c>
      <c r="K219" s="114"/>
      <c r="L219" s="114"/>
    </row>
    <row r="220" spans="1:12" s="36" customFormat="1" ht="22.5">
      <c r="A220" s="26">
        <f t="shared" si="27"/>
        <v>202</v>
      </c>
      <c r="B220" s="158">
        <v>1</v>
      </c>
      <c r="C220" s="75" t="s">
        <v>5963</v>
      </c>
      <c r="D220" s="75" t="s">
        <v>5916</v>
      </c>
      <c r="E220" s="75"/>
      <c r="F220" s="76" t="s">
        <v>176</v>
      </c>
      <c r="G220" s="230">
        <f t="shared" si="28"/>
        <v>1997</v>
      </c>
      <c r="H220" s="77">
        <v>20</v>
      </c>
      <c r="I220" s="192" t="str">
        <f t="shared" si="25"/>
        <v/>
      </c>
      <c r="J220" s="192" t="str">
        <f t="shared" si="32"/>
        <v/>
      </c>
      <c r="K220" s="114"/>
      <c r="L220" s="114"/>
    </row>
    <row r="221" spans="1:12" s="36" customFormat="1" ht="12.75">
      <c r="A221" s="26">
        <f t="shared" si="27"/>
        <v>203</v>
      </c>
      <c r="B221" s="158">
        <v>1</v>
      </c>
      <c r="C221" s="75" t="s">
        <v>5964</v>
      </c>
      <c r="D221" s="75" t="s">
        <v>5917</v>
      </c>
      <c r="E221" s="75"/>
      <c r="F221" s="76" t="s">
        <v>342</v>
      </c>
      <c r="G221" s="230">
        <f t="shared" si="28"/>
        <v>2017</v>
      </c>
      <c r="H221" s="77">
        <v>8</v>
      </c>
      <c r="I221" s="192" t="str">
        <f t="shared" si="25"/>
        <v/>
      </c>
      <c r="J221" s="245" t="str">
        <f t="shared" ref="J221:J222" si="33">IF(AND(I221&lt;&gt;"",I221&lt;&gt;"00000000"),DATE(LEFT(I221,4),MID(I221,5,2),RIGHT(I221,2)),"")</f>
        <v/>
      </c>
      <c r="K221" s="114"/>
      <c r="L221" s="114"/>
    </row>
    <row r="222" spans="1:12" s="36" customFormat="1" ht="12.75">
      <c r="A222" s="26">
        <f t="shared" si="27"/>
        <v>204</v>
      </c>
      <c r="B222" s="158">
        <v>1</v>
      </c>
      <c r="C222" s="75" t="s">
        <v>5965</v>
      </c>
      <c r="D222" s="75" t="s">
        <v>5918</v>
      </c>
      <c r="E222" s="75"/>
      <c r="F222" s="76" t="s">
        <v>342</v>
      </c>
      <c r="G222" s="230">
        <f t="shared" si="28"/>
        <v>2025</v>
      </c>
      <c r="H222" s="77">
        <v>8</v>
      </c>
      <c r="I222" s="192" t="str">
        <f t="shared" si="25"/>
        <v/>
      </c>
      <c r="J222" s="245" t="str">
        <f t="shared" si="33"/>
        <v/>
      </c>
      <c r="K222" s="114"/>
      <c r="L222" s="114"/>
    </row>
    <row r="223" spans="1:12" s="36" customFormat="1" ht="12.75" customHeight="1">
      <c r="A223" s="26">
        <f t="shared" si="27"/>
        <v>205</v>
      </c>
      <c r="B223" s="158">
        <v>1</v>
      </c>
      <c r="C223" s="75" t="s">
        <v>5966</v>
      </c>
      <c r="D223" s="75" t="s">
        <v>5919</v>
      </c>
      <c r="E223" s="75"/>
      <c r="F223" s="76" t="s">
        <v>153</v>
      </c>
      <c r="G223" s="230">
        <f t="shared" si="28"/>
        <v>2033</v>
      </c>
      <c r="H223" s="77">
        <v>6</v>
      </c>
      <c r="I223" s="33" t="str">
        <f t="shared" si="25"/>
        <v/>
      </c>
      <c r="J223" s="243">
        <f>_xlfn.NUMBERVALUE(I223)</f>
        <v>0</v>
      </c>
      <c r="K223" s="114"/>
      <c r="L223" s="114"/>
    </row>
    <row r="224" spans="1:12" s="36" customFormat="1" ht="12.75" customHeight="1">
      <c r="A224" s="26">
        <f t="shared" si="27"/>
        <v>206</v>
      </c>
      <c r="B224" s="158">
        <v>1</v>
      </c>
      <c r="C224" s="75" t="s">
        <v>5967</v>
      </c>
      <c r="D224" s="75" t="s">
        <v>5920</v>
      </c>
      <c r="E224" s="75"/>
      <c r="F224" s="76" t="s">
        <v>153</v>
      </c>
      <c r="G224" s="230">
        <f t="shared" si="28"/>
        <v>2039</v>
      </c>
      <c r="H224" s="77">
        <v>6</v>
      </c>
      <c r="I224" s="33" t="str">
        <f t="shared" si="25"/>
        <v/>
      </c>
      <c r="J224" s="243">
        <f>_xlfn.NUMBERVALUE(I224)</f>
        <v>0</v>
      </c>
      <c r="K224" s="114"/>
      <c r="L224" s="114"/>
    </row>
    <row r="225" spans="1:12" s="36" customFormat="1" ht="22.5">
      <c r="A225" s="26">
        <f t="shared" si="27"/>
        <v>207</v>
      </c>
      <c r="B225" s="158">
        <v>1</v>
      </c>
      <c r="C225" s="75" t="s">
        <v>5968</v>
      </c>
      <c r="D225" s="75" t="s">
        <v>5921</v>
      </c>
      <c r="E225" s="75"/>
      <c r="F225" s="76" t="s">
        <v>4405</v>
      </c>
      <c r="G225" s="230">
        <f t="shared" si="28"/>
        <v>2045</v>
      </c>
      <c r="H225" s="77">
        <v>100</v>
      </c>
      <c r="I225" s="192" t="str">
        <f t="shared" si="25"/>
        <v/>
      </c>
      <c r="J225" s="192" t="str">
        <f t="shared" ref="J225:J226" si="34">I225</f>
        <v/>
      </c>
      <c r="K225" s="114"/>
      <c r="L225" s="114"/>
    </row>
    <row r="226" spans="1:12" s="36" customFormat="1" ht="22.5">
      <c r="A226" s="26">
        <f t="shared" si="27"/>
        <v>208</v>
      </c>
      <c r="B226" s="158">
        <v>1</v>
      </c>
      <c r="C226" s="75" t="s">
        <v>5969</v>
      </c>
      <c r="D226" s="75" t="s">
        <v>5916</v>
      </c>
      <c r="E226" s="75"/>
      <c r="F226" s="76" t="s">
        <v>176</v>
      </c>
      <c r="G226" s="230">
        <f t="shared" si="28"/>
        <v>2145</v>
      </c>
      <c r="H226" s="77">
        <v>20</v>
      </c>
      <c r="I226" s="192" t="str">
        <f t="shared" si="25"/>
        <v/>
      </c>
      <c r="J226" s="192" t="str">
        <f t="shared" si="34"/>
        <v/>
      </c>
      <c r="K226" s="114"/>
      <c r="L226" s="114"/>
    </row>
    <row r="227" spans="1:12" s="36" customFormat="1" ht="12.75">
      <c r="A227" s="26">
        <f t="shared" si="27"/>
        <v>209</v>
      </c>
      <c r="B227" s="158">
        <v>1</v>
      </c>
      <c r="C227" s="75" t="s">
        <v>5970</v>
      </c>
      <c r="D227" s="75" t="s">
        <v>5928</v>
      </c>
      <c r="E227" s="75"/>
      <c r="F227" s="76" t="s">
        <v>342</v>
      </c>
      <c r="G227" s="230">
        <f t="shared" si="28"/>
        <v>2165</v>
      </c>
      <c r="H227" s="77">
        <v>8</v>
      </c>
      <c r="I227" s="192" t="str">
        <f t="shared" si="25"/>
        <v/>
      </c>
      <c r="J227" s="245" t="str">
        <f t="shared" ref="J227:J228" si="35">IF(AND(I227&lt;&gt;"",I227&lt;&gt;"00000000"),DATE(LEFT(I227,4),MID(I227,5,2),RIGHT(I227,2)),"")</f>
        <v/>
      </c>
      <c r="K227" s="114"/>
      <c r="L227" s="114"/>
    </row>
    <row r="228" spans="1:12" s="36" customFormat="1" ht="12.75">
      <c r="A228" s="26">
        <f t="shared" si="27"/>
        <v>210</v>
      </c>
      <c r="B228" s="158">
        <v>1</v>
      </c>
      <c r="C228" s="75" t="s">
        <v>5971</v>
      </c>
      <c r="D228" s="75" t="s">
        <v>5929</v>
      </c>
      <c r="E228" s="75"/>
      <c r="F228" s="76" t="s">
        <v>342</v>
      </c>
      <c r="G228" s="230">
        <f t="shared" si="28"/>
        <v>2173</v>
      </c>
      <c r="H228" s="77">
        <v>8</v>
      </c>
      <c r="I228" s="192" t="str">
        <f t="shared" si="25"/>
        <v/>
      </c>
      <c r="J228" s="245" t="str">
        <f t="shared" si="35"/>
        <v/>
      </c>
      <c r="K228" s="114"/>
      <c r="L228" s="114"/>
    </row>
    <row r="229" spans="1:12" s="36" customFormat="1" ht="12.75" customHeight="1">
      <c r="A229" s="26">
        <f t="shared" si="27"/>
        <v>211</v>
      </c>
      <c r="B229" s="158">
        <v>1</v>
      </c>
      <c r="C229" s="75" t="s">
        <v>5972</v>
      </c>
      <c r="D229" s="75" t="s">
        <v>5930</v>
      </c>
      <c r="E229" s="75"/>
      <c r="F229" s="76" t="s">
        <v>153</v>
      </c>
      <c r="G229" s="230">
        <f t="shared" si="28"/>
        <v>2181</v>
      </c>
      <c r="H229" s="77">
        <v>6</v>
      </c>
      <c r="I229" s="33" t="str">
        <f t="shared" si="25"/>
        <v/>
      </c>
      <c r="J229" s="243">
        <f>_xlfn.NUMBERVALUE(I229)</f>
        <v>0</v>
      </c>
      <c r="K229" s="114"/>
      <c r="L229" s="114"/>
    </row>
    <row r="230" spans="1:12" s="36" customFormat="1" ht="12.75" customHeight="1">
      <c r="A230" s="26">
        <f t="shared" si="27"/>
        <v>212</v>
      </c>
      <c r="B230" s="158">
        <v>1</v>
      </c>
      <c r="C230" s="75" t="s">
        <v>5973</v>
      </c>
      <c r="D230" s="75" t="s">
        <v>5931</v>
      </c>
      <c r="E230" s="75"/>
      <c r="F230" s="76" t="s">
        <v>153</v>
      </c>
      <c r="G230" s="230">
        <f t="shared" si="28"/>
        <v>2187</v>
      </c>
      <c r="H230" s="77">
        <v>6</v>
      </c>
      <c r="I230" s="33" t="str">
        <f t="shared" si="25"/>
        <v/>
      </c>
      <c r="J230" s="243">
        <f>_xlfn.NUMBERVALUE(I230)</f>
        <v>0</v>
      </c>
      <c r="K230" s="114"/>
      <c r="L230" s="114"/>
    </row>
    <row r="231" spans="1:12" s="36" customFormat="1" ht="22.5">
      <c r="A231" s="26">
        <f t="shared" si="27"/>
        <v>213</v>
      </c>
      <c r="B231" s="158">
        <v>1</v>
      </c>
      <c r="C231" s="75" t="s">
        <v>5974</v>
      </c>
      <c r="D231" s="75" t="s">
        <v>5932</v>
      </c>
      <c r="E231" s="75"/>
      <c r="F231" s="76" t="s">
        <v>4405</v>
      </c>
      <c r="G231" s="230">
        <f t="shared" si="28"/>
        <v>2193</v>
      </c>
      <c r="H231" s="77">
        <v>100</v>
      </c>
      <c r="I231" s="33" t="str">
        <f t="shared" si="25"/>
        <v/>
      </c>
      <c r="J231" s="33" t="str">
        <f t="shared" ref="J231" si="36">I231</f>
        <v/>
      </c>
      <c r="K231" s="114"/>
      <c r="L231" s="114"/>
    </row>
    <row r="232" spans="1:12" s="36" customFormat="1" ht="33.75">
      <c r="A232" s="26">
        <f t="shared" si="27"/>
        <v>214</v>
      </c>
      <c r="B232" s="158">
        <v>1</v>
      </c>
      <c r="C232" s="75" t="s">
        <v>5987</v>
      </c>
      <c r="D232" s="75" t="s">
        <v>5988</v>
      </c>
      <c r="E232" s="75" t="s">
        <v>5989</v>
      </c>
      <c r="F232" s="76" t="s">
        <v>182</v>
      </c>
      <c r="G232" s="230">
        <f t="shared" ref="G232" si="37">G231+H231</f>
        <v>2293</v>
      </c>
      <c r="H232" s="77">
        <v>1</v>
      </c>
      <c r="I232" s="192" t="str">
        <f t="shared" ref="I232" si="38">MID($I$1,G232,H232)</f>
        <v/>
      </c>
      <c r="J232" s="192" t="str">
        <f t="shared" ref="J232" si="39">I232</f>
        <v/>
      </c>
      <c r="K232" s="114"/>
      <c r="L232" s="114"/>
    </row>
    <row r="233" spans="1:12" s="36" customFormat="1" ht="67.5">
      <c r="A233" s="26">
        <f t="shared" si="27"/>
        <v>215</v>
      </c>
      <c r="B233" s="158">
        <v>1</v>
      </c>
      <c r="C233" s="75" t="s">
        <v>5990</v>
      </c>
      <c r="D233" s="75" t="s">
        <v>5991</v>
      </c>
      <c r="E233" s="75" t="s">
        <v>5992</v>
      </c>
      <c r="F233" s="76" t="s">
        <v>176</v>
      </c>
      <c r="G233" s="230">
        <f t="shared" ref="G233" si="40">G232+H232</f>
        <v>2294</v>
      </c>
      <c r="H233" s="77">
        <v>20</v>
      </c>
      <c r="I233" s="192" t="str">
        <f t="shared" ref="I233" si="41">MID($I$1,G233,H233)</f>
        <v/>
      </c>
      <c r="J233" s="192" t="str">
        <f t="shared" ref="J233" si="42">I233</f>
        <v/>
      </c>
      <c r="K233" s="114"/>
      <c r="L233" s="114"/>
    </row>
    <row r="234" spans="1:12" s="36" customFormat="1" ht="23.25" thickBot="1">
      <c r="A234" s="26">
        <f t="shared" si="27"/>
        <v>216</v>
      </c>
      <c r="B234" s="158">
        <v>1</v>
      </c>
      <c r="C234" s="75" t="s">
        <v>5993</v>
      </c>
      <c r="D234" s="75" t="s">
        <v>5994</v>
      </c>
      <c r="E234" s="75" t="s">
        <v>5995</v>
      </c>
      <c r="F234" s="76" t="s">
        <v>1212</v>
      </c>
      <c r="G234" s="230">
        <f t="shared" ref="G234" si="43">G233+H233</f>
        <v>2314</v>
      </c>
      <c r="H234" s="77">
        <v>30</v>
      </c>
      <c r="I234" s="133" t="str">
        <f t="shared" ref="I234" si="44">MID($I$1,G234,H234)</f>
        <v/>
      </c>
      <c r="J234" s="133" t="str">
        <f t="shared" ref="J234" si="45">I234</f>
        <v/>
      </c>
      <c r="K234" s="114"/>
      <c r="L234" s="114"/>
    </row>
    <row r="235" spans="1:12" ht="15.95" customHeight="1" thickTop="1"/>
  </sheetData>
  <autoFilter ref="A1:L231" xr:uid="{00000000-0009-0000-0000-00001D000000}">
    <filterColumn colId="11">
      <filters blank="1">
        <filter val="Use L204-GRINFIN classification instead."/>
      </filters>
    </filterColumn>
  </autoFilter>
  <conditionalFormatting sqref="A2:K10 A11:J11 A115:J115 A44:J44 E179 G179:J179 L12:L177 F181:K181 F183 A145:I145 B146:I147 K145:K147 A116:K144 A12:K43 A45:K114 B148:K177 A146:A186 G183:K186 A187:L187 L186 B186:F186 A188 A190:L190 A189:F189 H189:L189 A235:L304">
    <cfRule type="expression" dxfId="182" priority="125">
      <formula>$K2&lt;&gt;""</formula>
    </cfRule>
  </conditionalFormatting>
  <conditionalFormatting sqref="B178:K178">
    <cfRule type="expression" dxfId="181" priority="124">
      <formula>$K178&lt;&gt;""</formula>
    </cfRule>
  </conditionalFormatting>
  <conditionalFormatting sqref="B179">
    <cfRule type="expression" dxfId="180" priority="123">
      <formula>$K179&lt;&gt;""</formula>
    </cfRule>
  </conditionalFormatting>
  <conditionalFormatting sqref="C179">
    <cfRule type="expression" dxfId="179" priority="122">
      <formula>$K179&lt;&gt;""</formula>
    </cfRule>
  </conditionalFormatting>
  <conditionalFormatting sqref="D179">
    <cfRule type="expression" dxfId="178" priority="121">
      <formula>$K179&lt;&gt;""</formula>
    </cfRule>
  </conditionalFormatting>
  <conditionalFormatting sqref="F179">
    <cfRule type="expression" dxfId="177" priority="120">
      <formula>$K179&lt;&gt;""</formula>
    </cfRule>
  </conditionalFormatting>
  <conditionalFormatting sqref="K179">
    <cfRule type="expression" dxfId="176" priority="119">
      <formula>$K179&lt;&gt;""</formula>
    </cfRule>
  </conditionalFormatting>
  <conditionalFormatting sqref="L2:L10">
    <cfRule type="expression" dxfId="175" priority="118">
      <formula>$K2&lt;&gt;""</formula>
    </cfRule>
  </conditionalFormatting>
  <conditionalFormatting sqref="L178">
    <cfRule type="expression" dxfId="174" priority="117">
      <formula>$K178&lt;&gt;""</formula>
    </cfRule>
  </conditionalFormatting>
  <conditionalFormatting sqref="L179">
    <cfRule type="expression" dxfId="173" priority="116">
      <formula>$K179&lt;&gt;""</formula>
    </cfRule>
  </conditionalFormatting>
  <conditionalFormatting sqref="K11">
    <cfRule type="expression" dxfId="172" priority="115">
      <formula>$K11&lt;&gt;""</formula>
    </cfRule>
  </conditionalFormatting>
  <conditionalFormatting sqref="L11">
    <cfRule type="expression" dxfId="171" priority="114">
      <formula>$K11&lt;&gt;""</formula>
    </cfRule>
  </conditionalFormatting>
  <conditionalFormatting sqref="K115">
    <cfRule type="expression" dxfId="170" priority="113">
      <formula>$K115&lt;&gt;""</formula>
    </cfRule>
  </conditionalFormatting>
  <conditionalFormatting sqref="K44">
    <cfRule type="expression" dxfId="169" priority="112">
      <formula>$K44&lt;&gt;""</formula>
    </cfRule>
  </conditionalFormatting>
  <conditionalFormatting sqref="B180:I180 K180">
    <cfRule type="expression" dxfId="168" priority="111">
      <formula>$K180&lt;&gt;""</formula>
    </cfRule>
  </conditionalFormatting>
  <conditionalFormatting sqref="L180">
    <cfRule type="expression" dxfId="167" priority="110">
      <formula>$K180&lt;&gt;""</formula>
    </cfRule>
  </conditionalFormatting>
  <conditionalFormatting sqref="B181:C181">
    <cfRule type="expression" dxfId="166" priority="109">
      <formula>$K181&lt;&gt;""</formula>
    </cfRule>
  </conditionalFormatting>
  <conditionalFormatting sqref="L181">
    <cfRule type="expression" dxfId="165" priority="108">
      <formula>$K181&lt;&gt;""</formula>
    </cfRule>
  </conditionalFormatting>
  <conditionalFormatting sqref="B185:C185">
    <cfRule type="expression" dxfId="164" priority="107">
      <formula>$K185&lt;&gt;""</formula>
    </cfRule>
  </conditionalFormatting>
  <conditionalFormatting sqref="L185">
    <cfRule type="expression" dxfId="163" priority="106">
      <formula>$K185&lt;&gt;""</formula>
    </cfRule>
  </conditionalFormatting>
  <conditionalFormatting sqref="B184:E184">
    <cfRule type="expression" dxfId="162" priority="105">
      <formula>$K184&lt;&gt;""</formula>
    </cfRule>
  </conditionalFormatting>
  <conditionalFormatting sqref="L184">
    <cfRule type="expression" dxfId="161" priority="104">
      <formula>$K184&lt;&gt;""</formula>
    </cfRule>
  </conditionalFormatting>
  <conditionalFormatting sqref="D181">
    <cfRule type="expression" dxfId="160" priority="103">
      <formula>$K181&lt;&gt;""</formula>
    </cfRule>
  </conditionalFormatting>
  <conditionalFormatting sqref="E181">
    <cfRule type="expression" dxfId="159" priority="100">
      <formula>$K181&lt;&gt;""</formula>
    </cfRule>
  </conditionalFormatting>
  <conditionalFormatting sqref="B182:I182 K182">
    <cfRule type="expression" dxfId="158" priority="99">
      <formula>$K182&lt;&gt;""</formula>
    </cfRule>
  </conditionalFormatting>
  <conditionalFormatting sqref="L182">
    <cfRule type="expression" dxfId="157" priority="98">
      <formula>$K182&lt;&gt;""</formula>
    </cfRule>
  </conditionalFormatting>
  <conditionalFormatting sqref="B183:C183">
    <cfRule type="expression" dxfId="156" priority="97">
      <formula>$K183&lt;&gt;""</formula>
    </cfRule>
  </conditionalFormatting>
  <conditionalFormatting sqref="L183">
    <cfRule type="expression" dxfId="155" priority="96">
      <formula>$K183&lt;&gt;""</formula>
    </cfRule>
  </conditionalFormatting>
  <conditionalFormatting sqref="D183">
    <cfRule type="expression" dxfId="154" priority="95">
      <formula>$K183&lt;&gt;""</formula>
    </cfRule>
  </conditionalFormatting>
  <conditionalFormatting sqref="E183">
    <cfRule type="expression" dxfId="153" priority="94">
      <formula>$K183&lt;&gt;""</formula>
    </cfRule>
  </conditionalFormatting>
  <conditionalFormatting sqref="F184">
    <cfRule type="expression" dxfId="152" priority="93">
      <formula>$K184&lt;&gt;""</formula>
    </cfRule>
  </conditionalFormatting>
  <conditionalFormatting sqref="D185">
    <cfRule type="expression" dxfId="151" priority="88">
      <formula>$K185&lt;&gt;""</formula>
    </cfRule>
  </conditionalFormatting>
  <conditionalFormatting sqref="E185">
    <cfRule type="expression" dxfId="150" priority="87">
      <formula>$K185&lt;&gt;""</formula>
    </cfRule>
  </conditionalFormatting>
  <conditionalFormatting sqref="F185">
    <cfRule type="expression" dxfId="149" priority="86">
      <formula>$K185&lt;&gt;""</formula>
    </cfRule>
  </conditionalFormatting>
  <conditionalFormatting sqref="J182 J180">
    <cfRule type="expression" dxfId="148" priority="77">
      <formula>$K180&lt;&gt;""</formula>
    </cfRule>
  </conditionalFormatting>
  <conditionalFormatting sqref="J145:J147">
    <cfRule type="expression" dxfId="147" priority="79">
      <formula>$K145&lt;&gt;""</formula>
    </cfRule>
  </conditionalFormatting>
  <conditionalFormatting sqref="B188:L188 G189">
    <cfRule type="expression" dxfId="146" priority="74">
      <formula>$K188&lt;&gt;""</formula>
    </cfRule>
  </conditionalFormatting>
  <conditionalFormatting sqref="A193:E193 E195:E197 G193:L197 A198:L198">
    <cfRule type="expression" dxfId="145" priority="73">
      <formula>$K193&lt;&gt;""</formula>
    </cfRule>
  </conditionalFormatting>
  <conditionalFormatting sqref="A191:L192">
    <cfRule type="expression" dxfId="144" priority="71">
      <formula>$K191&lt;&gt;""</formula>
    </cfRule>
  </conditionalFormatting>
  <conditionalFormatting sqref="A194:E194">
    <cfRule type="expression" dxfId="143" priority="70">
      <formula>$K194&lt;&gt;""</formula>
    </cfRule>
  </conditionalFormatting>
  <conditionalFormatting sqref="A195:B195">
    <cfRule type="expression" dxfId="142" priority="69">
      <formula>$K195&lt;&gt;""</formula>
    </cfRule>
  </conditionalFormatting>
  <conditionalFormatting sqref="A196:B196">
    <cfRule type="expression" dxfId="141" priority="68">
      <formula>$K196&lt;&gt;""</formula>
    </cfRule>
  </conditionalFormatting>
  <conditionalFormatting sqref="A197:B197">
    <cfRule type="expression" dxfId="140" priority="67">
      <formula>$K197&lt;&gt;""</formula>
    </cfRule>
  </conditionalFormatting>
  <conditionalFormatting sqref="C195:D195">
    <cfRule type="expression" dxfId="139" priority="66">
      <formula>$K195&lt;&gt;""</formula>
    </cfRule>
  </conditionalFormatting>
  <conditionalFormatting sqref="C196:D196">
    <cfRule type="expression" dxfId="138" priority="65">
      <formula>$K196&lt;&gt;""</formula>
    </cfRule>
  </conditionalFormatting>
  <conditionalFormatting sqref="C197:D197">
    <cfRule type="expression" dxfId="137" priority="64">
      <formula>$K197&lt;&gt;""</formula>
    </cfRule>
  </conditionalFormatting>
  <conditionalFormatting sqref="F193:F197">
    <cfRule type="expression" dxfId="136" priority="63">
      <formula>$K193&lt;&gt;""</formula>
    </cfRule>
  </conditionalFormatting>
  <conditionalFormatting sqref="A199:L207">
    <cfRule type="expression" dxfId="135" priority="36">
      <formula>$K199&lt;&gt;""</formula>
    </cfRule>
  </conditionalFormatting>
  <conditionalFormatting sqref="A208:L208">
    <cfRule type="expression" dxfId="134" priority="35">
      <formula>$K208&lt;&gt;""</formula>
    </cfRule>
  </conditionalFormatting>
  <conditionalFormatting sqref="A209:I209 K209:L209">
    <cfRule type="expression" dxfId="133" priority="34">
      <formula>$K209&lt;&gt;""</formula>
    </cfRule>
  </conditionalFormatting>
  <conditionalFormatting sqref="J209">
    <cfRule type="expression" dxfId="132" priority="33">
      <formula>$K209&lt;&gt;""</formula>
    </cfRule>
  </conditionalFormatting>
  <conditionalFormatting sqref="A210:I210 K210:L210">
    <cfRule type="expression" dxfId="131" priority="32">
      <formula>$K210&lt;&gt;""</formula>
    </cfRule>
  </conditionalFormatting>
  <conditionalFormatting sqref="J210">
    <cfRule type="expression" dxfId="130" priority="31">
      <formula>$K210&lt;&gt;""</formula>
    </cfRule>
  </conditionalFormatting>
  <conditionalFormatting sqref="A211:L211">
    <cfRule type="expression" dxfId="129" priority="30">
      <formula>$K211&lt;&gt;""</formula>
    </cfRule>
  </conditionalFormatting>
  <conditionalFormatting sqref="A212:L212">
    <cfRule type="expression" dxfId="128" priority="29">
      <formula>$K212&lt;&gt;""</formula>
    </cfRule>
  </conditionalFormatting>
  <conditionalFormatting sqref="A213:L213">
    <cfRule type="expression" dxfId="127" priority="28">
      <formula>$K213&lt;&gt;""</formula>
    </cfRule>
  </conditionalFormatting>
  <conditionalFormatting sqref="A214:L214">
    <cfRule type="expression" dxfId="126" priority="27">
      <formula>$K214&lt;&gt;""</formula>
    </cfRule>
  </conditionalFormatting>
  <conditionalFormatting sqref="A215:I215 K215:L215">
    <cfRule type="expression" dxfId="125" priority="26">
      <formula>$K215&lt;&gt;""</formula>
    </cfRule>
  </conditionalFormatting>
  <conditionalFormatting sqref="J215">
    <cfRule type="expression" dxfId="124" priority="25">
      <formula>$K215&lt;&gt;""</formula>
    </cfRule>
  </conditionalFormatting>
  <conditionalFormatting sqref="A216:I216 K216:L216">
    <cfRule type="expression" dxfId="123" priority="24">
      <formula>$K216&lt;&gt;""</formula>
    </cfRule>
  </conditionalFormatting>
  <conditionalFormatting sqref="J216">
    <cfRule type="expression" dxfId="122" priority="23">
      <formula>$K216&lt;&gt;""</formula>
    </cfRule>
  </conditionalFormatting>
  <conditionalFormatting sqref="A217:L217">
    <cfRule type="expression" dxfId="121" priority="22">
      <formula>$K217&lt;&gt;""</formula>
    </cfRule>
  </conditionalFormatting>
  <conditionalFormatting sqref="A218:L218">
    <cfRule type="expression" dxfId="120" priority="21">
      <formula>$K218&lt;&gt;""</formula>
    </cfRule>
  </conditionalFormatting>
  <conditionalFormatting sqref="A219:L219">
    <cfRule type="expression" dxfId="119" priority="20">
      <formula>$K219&lt;&gt;""</formula>
    </cfRule>
  </conditionalFormatting>
  <conditionalFormatting sqref="A220:L220">
    <cfRule type="expression" dxfId="118" priority="19">
      <formula>$K220&lt;&gt;""</formula>
    </cfRule>
  </conditionalFormatting>
  <conditionalFormatting sqref="A221:I221 K221:L221">
    <cfRule type="expression" dxfId="117" priority="18">
      <formula>$K221&lt;&gt;""</formula>
    </cfRule>
  </conditionalFormatting>
  <conditionalFormatting sqref="J221">
    <cfRule type="expression" dxfId="116" priority="17">
      <formula>$K221&lt;&gt;""</formula>
    </cfRule>
  </conditionalFormatting>
  <conditionalFormatting sqref="A222:I222 K222:L222">
    <cfRule type="expression" dxfId="115" priority="16">
      <formula>$K222&lt;&gt;""</formula>
    </cfRule>
  </conditionalFormatting>
  <conditionalFormatting sqref="J222">
    <cfRule type="expression" dxfId="114" priority="15">
      <formula>$K222&lt;&gt;""</formula>
    </cfRule>
  </conditionalFormatting>
  <conditionalFormatting sqref="A223:L223">
    <cfRule type="expression" dxfId="113" priority="14">
      <formula>$K223&lt;&gt;""</formula>
    </cfRule>
  </conditionalFormatting>
  <conditionalFormatting sqref="A224:L224">
    <cfRule type="expression" dxfId="112" priority="13">
      <formula>$K224&lt;&gt;""</formula>
    </cfRule>
  </conditionalFormatting>
  <conditionalFormatting sqref="A225:L225">
    <cfRule type="expression" dxfId="111" priority="12">
      <formula>$K225&lt;&gt;""</formula>
    </cfRule>
  </conditionalFormatting>
  <conditionalFormatting sqref="A226:L226">
    <cfRule type="expression" dxfId="110" priority="11">
      <formula>$K226&lt;&gt;""</formula>
    </cfRule>
  </conditionalFormatting>
  <conditionalFormatting sqref="A227:I227 K227:L227">
    <cfRule type="expression" dxfId="109" priority="10">
      <formula>$K227&lt;&gt;""</formula>
    </cfRule>
  </conditionalFormatting>
  <conditionalFormatting sqref="J227">
    <cfRule type="expression" dxfId="108" priority="9">
      <formula>$K227&lt;&gt;""</formula>
    </cfRule>
  </conditionalFormatting>
  <conditionalFormatting sqref="A228:I228 K228:L228">
    <cfRule type="expression" dxfId="107" priority="8">
      <formula>$K228&lt;&gt;""</formula>
    </cfRule>
  </conditionalFormatting>
  <conditionalFormatting sqref="J228">
    <cfRule type="expression" dxfId="106" priority="7">
      <formula>$K228&lt;&gt;""</formula>
    </cfRule>
  </conditionalFormatting>
  <conditionalFormatting sqref="A229:L229">
    <cfRule type="expression" dxfId="105" priority="6">
      <formula>$K229&lt;&gt;""</formula>
    </cfRule>
  </conditionalFormatting>
  <conditionalFormatting sqref="A230:L230">
    <cfRule type="expression" dxfId="104" priority="5">
      <formula>$K230&lt;&gt;""</formula>
    </cfRule>
  </conditionalFormatting>
  <conditionalFormatting sqref="A231:L231">
    <cfRule type="expression" dxfId="103" priority="4">
      <formula>$K231&lt;&gt;""</formula>
    </cfRule>
  </conditionalFormatting>
  <conditionalFormatting sqref="A232:L232">
    <cfRule type="expression" dxfId="102" priority="3">
      <formula>$K232&lt;&gt;""</formula>
    </cfRule>
  </conditionalFormatting>
  <conditionalFormatting sqref="A233:L233">
    <cfRule type="expression" dxfId="101" priority="2">
      <formula>$K233&lt;&gt;""</formula>
    </cfRule>
  </conditionalFormatting>
  <conditionalFormatting sqref="A234:L234">
    <cfRule type="expression" dxfId="100" priority="1">
      <formula>$K234&lt;&gt;""</formula>
    </cfRule>
  </conditionalFormatting>
  <hyperlinks>
    <hyperlink ref="K117" r:id="rId1" xr:uid="{00000000-0004-0000-1D00-000000000000}"/>
    <hyperlink ref="K11" r:id="rId2" xr:uid="{00000000-0004-0000-1D00-000001000000}"/>
    <hyperlink ref="K115" r:id="rId3" xr:uid="{00000000-0004-0000-1D00-000002000000}"/>
    <hyperlink ref="K44" r:id="rId4" xr:uid="{00000000-0004-0000-1D00-000003000000}"/>
  </hyperlinks>
  <pageMargins left="0.75" right="0.75" top="1" bottom="1" header="0.5" footer="0.5"/>
  <pageSetup paperSize="9" orientation="portrait" verticalDpi="0" r:id="rId5"/>
  <headerFooter alignWithMargins="0"/>
  <extLst>
    <ext xmlns:x14="http://schemas.microsoft.com/office/spreadsheetml/2009/9/main" uri="{78C0D931-6437-407d-A8EE-F0AAD7539E65}">
      <x14:conditionalFormattings>
        <x14:conditionalFormatting xmlns:xm="http://schemas.microsoft.com/office/excel/2006/main">
          <x14:cfRule type="expression" priority="72" id="{F3BE099E-769C-4480-87D8-352459285C94}">
            <xm:f>'L003'!$K210&lt;&gt;""</xm:f>
            <x14:dxf>
              <fill>
                <patternFill>
                  <bgColor rgb="FFFFFF00"/>
                </patternFill>
              </fill>
            </x14:dxf>
          </x14:cfRule>
          <xm:sqref>A191:L191</xm:sqref>
        </x14:conditionalFormatting>
      </x14:conditionalFormatting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0" filterMode="1">
    <tabColor rgb="FF0070C0"/>
    <outlinePr summaryBelow="0"/>
  </sheetPr>
  <dimension ref="A1:L59"/>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outlineLevelRow="1"/>
  <cols>
    <col min="1" max="1" width="4.3984375" style="88" bestFit="1" customWidth="1"/>
    <col min="2" max="2" width="2.19921875" style="89" customWidth="1"/>
    <col min="3" max="3" width="13.296875" style="88" bestFit="1" customWidth="1"/>
    <col min="4" max="4" width="35.59765625" style="88" bestFit="1" customWidth="1"/>
    <col min="5" max="5" width="26.3984375" style="88" customWidth="1"/>
    <col min="6" max="6" width="6.796875" style="88" customWidth="1"/>
    <col min="7" max="7" width="5.69921875" style="88" bestFit="1" customWidth="1"/>
    <col min="8" max="8" width="4.898437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35.1" customHeight="1">
      <c r="A2" s="26">
        <v>1</v>
      </c>
      <c r="B2" s="158">
        <v>1</v>
      </c>
      <c r="C2" s="75" t="s">
        <v>4439</v>
      </c>
      <c r="D2" s="75" t="s">
        <v>753</v>
      </c>
      <c r="E2" s="75" t="s">
        <v>4440</v>
      </c>
      <c r="F2" s="76" t="s">
        <v>161</v>
      </c>
      <c r="G2" s="76">
        <v>1</v>
      </c>
      <c r="H2" s="77">
        <v>4</v>
      </c>
      <c r="I2" s="33" t="str">
        <f>MID($I$1,G2,H2)</f>
        <v/>
      </c>
      <c r="J2" s="33" t="str">
        <f>I2</f>
        <v/>
      </c>
      <c r="K2" s="114"/>
      <c r="L2" s="114"/>
    </row>
    <row r="3" spans="1:12" s="36" customFormat="1" ht="12.75" customHeight="1">
      <c r="A3" s="26">
        <f>IF(B3=1,TRUNC(A2)+1,A2+0.1)</f>
        <v>2</v>
      </c>
      <c r="B3" s="158">
        <v>1</v>
      </c>
      <c r="C3" s="75" t="s">
        <v>4441</v>
      </c>
      <c r="D3" s="75" t="s">
        <v>2822</v>
      </c>
      <c r="E3" s="75"/>
      <c r="F3" s="76" t="s">
        <v>846</v>
      </c>
      <c r="G3" s="76">
        <v>5</v>
      </c>
      <c r="H3" s="77">
        <v>7</v>
      </c>
      <c r="I3" s="33" t="str">
        <f t="shared" ref="I3:I58" si="0">MID($I$1,G3,H3)</f>
        <v/>
      </c>
      <c r="J3" s="33" t="str">
        <f t="shared" ref="J3:J58" si="1">I3</f>
        <v/>
      </c>
      <c r="K3" s="114"/>
      <c r="L3" s="114"/>
    </row>
    <row r="4" spans="1:12" s="36" customFormat="1" ht="12.75" customHeight="1" outlineLevel="1">
      <c r="A4" s="35">
        <f t="shared" ref="A4:A8" si="2">IF(B4=1,TRUNC(A3)+1,A3+0.1)</f>
        <v>2.1</v>
      </c>
      <c r="B4" s="159">
        <v>2</v>
      </c>
      <c r="C4" s="76" t="s">
        <v>4442</v>
      </c>
      <c r="D4" s="76" t="s">
        <v>4443</v>
      </c>
      <c r="E4" s="76"/>
      <c r="F4" s="76" t="s">
        <v>254</v>
      </c>
      <c r="G4" s="76">
        <v>5</v>
      </c>
      <c r="H4" s="77">
        <v>6</v>
      </c>
      <c r="I4" s="33" t="str">
        <f t="shared" si="0"/>
        <v/>
      </c>
      <c r="J4" s="33" t="str">
        <f t="shared" si="1"/>
        <v/>
      </c>
      <c r="K4" s="114"/>
      <c r="L4" s="114"/>
    </row>
    <row r="5" spans="1:12" s="36" customFormat="1" outlineLevel="1">
      <c r="A5" s="35">
        <f t="shared" si="2"/>
        <v>2.2000000000000002</v>
      </c>
      <c r="B5" s="159">
        <v>2</v>
      </c>
      <c r="C5" s="76" t="s">
        <v>4444</v>
      </c>
      <c r="D5" s="76" t="s">
        <v>4445</v>
      </c>
      <c r="E5" s="76"/>
      <c r="F5" s="76" t="s">
        <v>182</v>
      </c>
      <c r="G5" s="76">
        <v>11</v>
      </c>
      <c r="H5" s="77">
        <v>1</v>
      </c>
      <c r="I5" s="33" t="str">
        <f t="shared" si="0"/>
        <v/>
      </c>
      <c r="J5" s="33" t="str">
        <f t="shared" si="1"/>
        <v/>
      </c>
      <c r="K5" s="114"/>
      <c r="L5" s="114"/>
    </row>
    <row r="6" spans="1:12" s="36" customFormat="1">
      <c r="A6" s="26">
        <f t="shared" si="2"/>
        <v>3</v>
      </c>
      <c r="B6" s="158">
        <v>1</v>
      </c>
      <c r="C6" s="75" t="s">
        <v>4446</v>
      </c>
      <c r="D6" s="75" t="s">
        <v>306</v>
      </c>
      <c r="E6" s="75"/>
      <c r="F6" s="76" t="s">
        <v>307</v>
      </c>
      <c r="G6" s="76">
        <v>12</v>
      </c>
      <c r="H6" s="77">
        <v>12</v>
      </c>
      <c r="I6" s="33" t="str">
        <f t="shared" si="0"/>
        <v/>
      </c>
      <c r="J6" s="33" t="str">
        <f t="shared" si="1"/>
        <v/>
      </c>
      <c r="K6" s="114" t="s">
        <v>4447</v>
      </c>
      <c r="L6" s="114"/>
    </row>
    <row r="7" spans="1:12" s="36" customFormat="1" ht="12.75" customHeight="1" outlineLevel="1">
      <c r="A7" s="35">
        <f t="shared" si="2"/>
        <v>3.1</v>
      </c>
      <c r="B7" s="159">
        <v>2</v>
      </c>
      <c r="C7" s="76" t="s">
        <v>4448</v>
      </c>
      <c r="D7" s="76" t="s">
        <v>2868</v>
      </c>
      <c r="E7" s="76" t="s">
        <v>246</v>
      </c>
      <c r="F7" s="76" t="s">
        <v>156</v>
      </c>
      <c r="G7" s="76">
        <v>12</v>
      </c>
      <c r="H7" s="77">
        <v>2</v>
      </c>
      <c r="I7" s="33" t="str">
        <f t="shared" si="0"/>
        <v/>
      </c>
      <c r="J7" s="33" t="str">
        <f t="shared" si="1"/>
        <v/>
      </c>
      <c r="K7" s="114"/>
      <c r="L7" s="114"/>
    </row>
    <row r="8" spans="1:12" s="36" customFormat="1" ht="12.75" customHeight="1" outlineLevel="1">
      <c r="A8" s="35">
        <f t="shared" si="2"/>
        <v>3.2</v>
      </c>
      <c r="B8" s="159">
        <v>2</v>
      </c>
      <c r="C8" s="76" t="s">
        <v>4449</v>
      </c>
      <c r="D8" s="76" t="s">
        <v>312</v>
      </c>
      <c r="E8" s="76"/>
      <c r="F8" s="76" t="s">
        <v>313</v>
      </c>
      <c r="G8" s="76">
        <v>14</v>
      </c>
      <c r="H8" s="77">
        <v>9</v>
      </c>
      <c r="I8" s="33" t="str">
        <f t="shared" si="0"/>
        <v/>
      </c>
      <c r="J8" s="33" t="str">
        <f t="shared" si="1"/>
        <v/>
      </c>
      <c r="K8" s="114"/>
      <c r="L8" s="114"/>
    </row>
    <row r="9" spans="1:12" s="36" customFormat="1" ht="22.5" outlineLevel="1">
      <c r="A9" s="35">
        <f>IF(B9=1,TRUNC(A8)+1,A8+0.1)</f>
        <v>3.3000000000000003</v>
      </c>
      <c r="B9" s="159">
        <v>2</v>
      </c>
      <c r="C9" s="76" t="s">
        <v>4450</v>
      </c>
      <c r="D9" s="76" t="s">
        <v>2871</v>
      </c>
      <c r="E9" s="76" t="s">
        <v>4091</v>
      </c>
      <c r="F9" s="76" t="s">
        <v>965</v>
      </c>
      <c r="G9" s="76">
        <v>23</v>
      </c>
      <c r="H9" s="77">
        <v>1</v>
      </c>
      <c r="I9" s="33" t="str">
        <f t="shared" si="0"/>
        <v/>
      </c>
      <c r="J9" s="243">
        <f>_xlfn.NUMBERVALUE(I9)</f>
        <v>0</v>
      </c>
      <c r="K9" s="114"/>
      <c r="L9" s="114"/>
    </row>
    <row r="10" spans="1:12" s="36" customFormat="1" ht="12.75" customHeight="1">
      <c r="A10" s="26">
        <f>IF(B10=1,TRUNC(A9)+1,A9+0.1)</f>
        <v>4</v>
      </c>
      <c r="B10" s="158">
        <v>1</v>
      </c>
      <c r="C10" s="75" t="s">
        <v>4451</v>
      </c>
      <c r="D10" s="75" t="s">
        <v>774</v>
      </c>
      <c r="E10" s="75"/>
      <c r="F10" s="76" t="s">
        <v>313</v>
      </c>
      <c r="G10" s="76">
        <v>24</v>
      </c>
      <c r="H10" s="77">
        <v>9</v>
      </c>
      <c r="I10" s="33" t="str">
        <f t="shared" si="0"/>
        <v/>
      </c>
      <c r="J10" s="33" t="str">
        <f t="shared" si="1"/>
        <v/>
      </c>
      <c r="K10" s="114"/>
      <c r="L10" s="114"/>
    </row>
    <row r="11" spans="1:12">
      <c r="A11" s="26">
        <f t="shared" ref="A11:A58" si="3">IF(B11=1,TRUNC(A9)+1,A9+0.1)</f>
        <v>4</v>
      </c>
      <c r="B11" s="158">
        <v>1</v>
      </c>
      <c r="C11" s="75" t="s">
        <v>4452</v>
      </c>
      <c r="D11" s="75" t="s">
        <v>2844</v>
      </c>
      <c r="E11" s="75"/>
      <c r="F11" s="76" t="s">
        <v>846</v>
      </c>
      <c r="G11" s="76">
        <v>33</v>
      </c>
      <c r="H11" s="77">
        <v>7</v>
      </c>
      <c r="I11" s="33" t="str">
        <f t="shared" si="0"/>
        <v/>
      </c>
      <c r="J11" s="33" t="str">
        <f t="shared" si="1"/>
        <v/>
      </c>
      <c r="K11" s="114" t="s">
        <v>4453</v>
      </c>
      <c r="L11" s="114"/>
    </row>
    <row r="12" spans="1:12">
      <c r="A12" s="26">
        <f t="shared" si="3"/>
        <v>5</v>
      </c>
      <c r="B12" s="158">
        <v>1</v>
      </c>
      <c r="C12" s="75" t="s">
        <v>4454</v>
      </c>
      <c r="D12" s="75" t="s">
        <v>4187</v>
      </c>
      <c r="E12" s="75"/>
      <c r="F12" s="76" t="s">
        <v>313</v>
      </c>
      <c r="G12" s="76">
        <v>40</v>
      </c>
      <c r="H12" s="77">
        <v>9</v>
      </c>
      <c r="I12" s="33" t="str">
        <f t="shared" si="0"/>
        <v/>
      </c>
      <c r="J12" s="33" t="str">
        <f t="shared" si="1"/>
        <v/>
      </c>
      <c r="K12" s="114" t="s">
        <v>4455</v>
      </c>
      <c r="L12" s="114"/>
    </row>
    <row r="13" spans="1:12" ht="22.5">
      <c r="A13" s="26">
        <f t="shared" si="3"/>
        <v>5</v>
      </c>
      <c r="B13" s="158">
        <v>1</v>
      </c>
      <c r="C13" s="75" t="s">
        <v>4456</v>
      </c>
      <c r="D13" s="75" t="s">
        <v>4457</v>
      </c>
      <c r="E13" s="75"/>
      <c r="F13" s="76" t="s">
        <v>176</v>
      </c>
      <c r="G13" s="76">
        <v>58</v>
      </c>
      <c r="H13" s="77">
        <v>20</v>
      </c>
      <c r="I13" s="33" t="str">
        <f t="shared" si="0"/>
        <v/>
      </c>
      <c r="J13" s="33" t="str">
        <f t="shared" si="1"/>
        <v/>
      </c>
      <c r="K13" s="114"/>
      <c r="L13" s="114"/>
    </row>
    <row r="14" spans="1:12">
      <c r="A14" s="26">
        <f t="shared" si="3"/>
        <v>6</v>
      </c>
      <c r="B14" s="158">
        <v>1</v>
      </c>
      <c r="C14" s="75" t="s">
        <v>4458</v>
      </c>
      <c r="D14" s="75" t="s">
        <v>4459</v>
      </c>
      <c r="E14" s="75"/>
      <c r="F14" s="76" t="s">
        <v>664</v>
      </c>
      <c r="G14" s="76">
        <v>78</v>
      </c>
      <c r="H14" s="77">
        <v>23</v>
      </c>
      <c r="I14" s="33" t="str">
        <f t="shared" si="0"/>
        <v/>
      </c>
      <c r="J14" s="33" t="str">
        <f t="shared" si="1"/>
        <v/>
      </c>
      <c r="K14" s="114"/>
      <c r="L14" s="114"/>
    </row>
    <row r="15" spans="1:12" ht="22.5">
      <c r="A15" s="26">
        <f t="shared" si="3"/>
        <v>6</v>
      </c>
      <c r="B15" s="158">
        <v>1</v>
      </c>
      <c r="C15" s="75" t="s">
        <v>4460</v>
      </c>
      <c r="D15" s="75" t="s">
        <v>4461</v>
      </c>
      <c r="E15" s="75"/>
      <c r="F15" s="76" t="s">
        <v>4462</v>
      </c>
      <c r="G15" s="76">
        <v>101</v>
      </c>
      <c r="H15" s="77">
        <v>21</v>
      </c>
      <c r="I15" s="33" t="str">
        <f t="shared" si="0"/>
        <v/>
      </c>
      <c r="J15" s="33" t="str">
        <f t="shared" si="1"/>
        <v/>
      </c>
      <c r="K15" s="114"/>
      <c r="L15" s="114"/>
    </row>
    <row r="16" spans="1:12" ht="22.5">
      <c r="A16" s="26">
        <f t="shared" si="3"/>
        <v>7</v>
      </c>
      <c r="B16" s="158">
        <v>1</v>
      </c>
      <c r="C16" s="75" t="s">
        <v>4463</v>
      </c>
      <c r="D16" s="75" t="s">
        <v>4464</v>
      </c>
      <c r="E16" s="75"/>
      <c r="F16" s="76" t="s">
        <v>4462</v>
      </c>
      <c r="G16" s="76">
        <v>122</v>
      </c>
      <c r="H16" s="77">
        <v>21</v>
      </c>
      <c r="I16" s="33" t="str">
        <f t="shared" si="0"/>
        <v/>
      </c>
      <c r="J16" s="33" t="str">
        <f t="shared" si="1"/>
        <v/>
      </c>
      <c r="K16" s="114"/>
      <c r="L16" s="114"/>
    </row>
    <row r="17" spans="1:12">
      <c r="A17" s="26">
        <f t="shared" si="3"/>
        <v>7</v>
      </c>
      <c r="B17" s="158">
        <v>1</v>
      </c>
      <c r="C17" s="75" t="s">
        <v>4465</v>
      </c>
      <c r="D17" s="75" t="s">
        <v>3353</v>
      </c>
      <c r="E17" s="75"/>
      <c r="F17" s="76" t="s">
        <v>878</v>
      </c>
      <c r="G17" s="76">
        <v>143</v>
      </c>
      <c r="H17" s="77">
        <v>40</v>
      </c>
      <c r="I17" s="33" t="str">
        <f t="shared" si="0"/>
        <v/>
      </c>
      <c r="J17" s="33" t="str">
        <f t="shared" si="1"/>
        <v/>
      </c>
      <c r="K17" s="114" t="s">
        <v>4466</v>
      </c>
      <c r="L17" s="114"/>
    </row>
    <row r="18" spans="1:12">
      <c r="A18" s="26">
        <f t="shared" si="3"/>
        <v>8</v>
      </c>
      <c r="B18" s="158">
        <v>1</v>
      </c>
      <c r="C18" s="75" t="s">
        <v>4467</v>
      </c>
      <c r="D18" s="75" t="s">
        <v>4468</v>
      </c>
      <c r="E18" s="75"/>
      <c r="F18" s="76" t="s">
        <v>254</v>
      </c>
      <c r="G18" s="76">
        <v>183</v>
      </c>
      <c r="H18" s="77">
        <v>6</v>
      </c>
      <c r="I18" s="33" t="str">
        <f t="shared" si="0"/>
        <v/>
      </c>
      <c r="J18" s="33" t="str">
        <f t="shared" si="1"/>
        <v/>
      </c>
      <c r="K18" s="114"/>
      <c r="L18" s="114"/>
    </row>
    <row r="19" spans="1:12">
      <c r="A19" s="26">
        <f t="shared" si="3"/>
        <v>8</v>
      </c>
      <c r="B19" s="158">
        <v>1</v>
      </c>
      <c r="C19" s="75" t="s">
        <v>4469</v>
      </c>
      <c r="D19" s="75" t="s">
        <v>4470</v>
      </c>
      <c r="E19" s="75"/>
      <c r="F19" s="76" t="s">
        <v>254</v>
      </c>
      <c r="G19" s="76">
        <v>189</v>
      </c>
      <c r="H19" s="77">
        <v>6</v>
      </c>
      <c r="I19" s="33" t="str">
        <f t="shared" si="0"/>
        <v/>
      </c>
      <c r="J19" s="33" t="str">
        <f t="shared" si="1"/>
        <v/>
      </c>
      <c r="K19" s="114"/>
      <c r="L19" s="114"/>
    </row>
    <row r="20" spans="1:12">
      <c r="A20" s="26">
        <f t="shared" si="3"/>
        <v>9</v>
      </c>
      <c r="B20" s="158">
        <v>1</v>
      </c>
      <c r="C20" s="75" t="s">
        <v>4471</v>
      </c>
      <c r="D20" s="75" t="s">
        <v>4472</v>
      </c>
      <c r="E20" s="75"/>
      <c r="F20" s="76" t="s">
        <v>254</v>
      </c>
      <c r="G20" s="76">
        <v>195</v>
      </c>
      <c r="H20" s="77">
        <v>6</v>
      </c>
      <c r="I20" s="33" t="str">
        <f t="shared" si="0"/>
        <v/>
      </c>
      <c r="J20" s="33" t="str">
        <f t="shared" si="1"/>
        <v/>
      </c>
      <c r="K20" s="114"/>
      <c r="L20" s="114"/>
    </row>
    <row r="21" spans="1:12">
      <c r="A21" s="26">
        <f t="shared" si="3"/>
        <v>9</v>
      </c>
      <c r="B21" s="158">
        <v>1</v>
      </c>
      <c r="C21" s="75" t="s">
        <v>4473</v>
      </c>
      <c r="D21" s="75" t="s">
        <v>4474</v>
      </c>
      <c r="E21" s="75"/>
      <c r="F21" s="76" t="s">
        <v>254</v>
      </c>
      <c r="G21" s="76">
        <v>201</v>
      </c>
      <c r="H21" s="77">
        <v>6</v>
      </c>
      <c r="I21" s="33" t="str">
        <f t="shared" si="0"/>
        <v/>
      </c>
      <c r="J21" s="33" t="str">
        <f t="shared" si="1"/>
        <v/>
      </c>
      <c r="K21" s="114"/>
      <c r="L21" s="114"/>
    </row>
    <row r="22" spans="1:12">
      <c r="A22" s="26">
        <f t="shared" si="3"/>
        <v>10</v>
      </c>
      <c r="B22" s="158">
        <v>1</v>
      </c>
      <c r="C22" s="75" t="s">
        <v>4475</v>
      </c>
      <c r="D22" s="75" t="s">
        <v>4476</v>
      </c>
      <c r="E22" s="75"/>
      <c r="F22" s="76" t="s">
        <v>254</v>
      </c>
      <c r="G22" s="76">
        <v>207</v>
      </c>
      <c r="H22" s="77">
        <v>6</v>
      </c>
      <c r="I22" s="33" t="str">
        <f t="shared" si="0"/>
        <v/>
      </c>
      <c r="J22" s="33" t="str">
        <f t="shared" si="1"/>
        <v/>
      </c>
      <c r="K22" s="114"/>
      <c r="L22" s="114"/>
    </row>
    <row r="23" spans="1:12">
      <c r="A23" s="26">
        <f t="shared" si="3"/>
        <v>10</v>
      </c>
      <c r="B23" s="158">
        <v>1</v>
      </c>
      <c r="C23" s="75" t="s">
        <v>4477</v>
      </c>
      <c r="D23" s="75" t="s">
        <v>4478</v>
      </c>
      <c r="E23" s="75"/>
      <c r="F23" s="76" t="s">
        <v>254</v>
      </c>
      <c r="G23" s="76">
        <v>213</v>
      </c>
      <c r="H23" s="77">
        <v>6</v>
      </c>
      <c r="I23" s="33" t="str">
        <f t="shared" si="0"/>
        <v/>
      </c>
      <c r="J23" s="33" t="str">
        <f t="shared" si="1"/>
        <v/>
      </c>
      <c r="K23" s="114"/>
      <c r="L23" s="114"/>
    </row>
    <row r="24" spans="1:12">
      <c r="A24" s="26">
        <f t="shared" si="3"/>
        <v>11</v>
      </c>
      <c r="B24" s="158">
        <v>1</v>
      </c>
      <c r="C24" s="75" t="s">
        <v>4479</v>
      </c>
      <c r="D24" s="75" t="s">
        <v>4480</v>
      </c>
      <c r="E24" s="75"/>
      <c r="F24" s="76" t="s">
        <v>254</v>
      </c>
      <c r="G24" s="76">
        <v>219</v>
      </c>
      <c r="H24" s="77">
        <v>6</v>
      </c>
      <c r="I24" s="33" t="str">
        <f t="shared" si="0"/>
        <v/>
      </c>
      <c r="J24" s="33" t="str">
        <f t="shared" si="1"/>
        <v/>
      </c>
      <c r="K24" s="114"/>
      <c r="L24" s="114"/>
    </row>
    <row r="25" spans="1:12">
      <c r="A25" s="26">
        <f t="shared" si="3"/>
        <v>11</v>
      </c>
      <c r="B25" s="158">
        <v>1</v>
      </c>
      <c r="C25" s="75" t="s">
        <v>4481</v>
      </c>
      <c r="D25" s="75" t="s">
        <v>4482</v>
      </c>
      <c r="E25" s="75"/>
      <c r="F25" s="76" t="s">
        <v>254</v>
      </c>
      <c r="G25" s="76">
        <v>225</v>
      </c>
      <c r="H25" s="77">
        <v>6</v>
      </c>
      <c r="I25" s="33" t="str">
        <f t="shared" si="0"/>
        <v/>
      </c>
      <c r="J25" s="33" t="str">
        <f t="shared" si="1"/>
        <v/>
      </c>
      <c r="K25" s="114"/>
      <c r="L25" s="114"/>
    </row>
    <row r="26" spans="1:12">
      <c r="A26" s="26">
        <f t="shared" si="3"/>
        <v>12</v>
      </c>
      <c r="B26" s="158">
        <v>1</v>
      </c>
      <c r="C26" s="75" t="s">
        <v>4483</v>
      </c>
      <c r="D26" s="75" t="s">
        <v>3223</v>
      </c>
      <c r="E26" s="75"/>
      <c r="F26" s="76" t="s">
        <v>1406</v>
      </c>
      <c r="G26" s="76">
        <v>231</v>
      </c>
      <c r="H26" s="77">
        <v>17</v>
      </c>
      <c r="I26" s="33" t="str">
        <f t="shared" si="0"/>
        <v/>
      </c>
      <c r="J26" s="33" t="str">
        <f t="shared" si="1"/>
        <v/>
      </c>
      <c r="K26" s="114"/>
      <c r="L26" s="114"/>
    </row>
    <row r="27" spans="1:12">
      <c r="A27" s="26">
        <f t="shared" si="3"/>
        <v>12</v>
      </c>
      <c r="B27" s="158">
        <v>1</v>
      </c>
      <c r="C27" s="75" t="s">
        <v>4484</v>
      </c>
      <c r="D27" s="75" t="s">
        <v>3225</v>
      </c>
      <c r="E27" s="75"/>
      <c r="F27" s="76" t="s">
        <v>1406</v>
      </c>
      <c r="G27" s="76">
        <v>248</v>
      </c>
      <c r="H27" s="77">
        <v>17</v>
      </c>
      <c r="I27" s="33" t="str">
        <f t="shared" si="0"/>
        <v/>
      </c>
      <c r="J27" s="33" t="str">
        <f t="shared" si="1"/>
        <v/>
      </c>
      <c r="K27" s="114"/>
      <c r="L27" s="114"/>
    </row>
    <row r="28" spans="1:12">
      <c r="A28" s="26">
        <f t="shared" si="3"/>
        <v>13</v>
      </c>
      <c r="B28" s="158">
        <v>1</v>
      </c>
      <c r="C28" s="75" t="s">
        <v>4485</v>
      </c>
      <c r="D28" s="75" t="s">
        <v>3227</v>
      </c>
      <c r="E28" s="75"/>
      <c r="F28" s="76" t="s">
        <v>1406</v>
      </c>
      <c r="G28" s="76">
        <v>265</v>
      </c>
      <c r="H28" s="77">
        <v>17</v>
      </c>
      <c r="I28" s="33" t="str">
        <f t="shared" si="0"/>
        <v/>
      </c>
      <c r="J28" s="33" t="str">
        <f t="shared" si="1"/>
        <v/>
      </c>
      <c r="K28" s="114"/>
      <c r="L28" s="114"/>
    </row>
    <row r="29" spans="1:12">
      <c r="A29" s="26">
        <f t="shared" si="3"/>
        <v>13</v>
      </c>
      <c r="B29" s="158">
        <v>1</v>
      </c>
      <c r="C29" s="75" t="s">
        <v>4486</v>
      </c>
      <c r="D29" s="75" t="s">
        <v>3229</v>
      </c>
      <c r="E29" s="75"/>
      <c r="F29" s="76" t="s">
        <v>1406</v>
      </c>
      <c r="G29" s="76">
        <v>282</v>
      </c>
      <c r="H29" s="77">
        <v>17</v>
      </c>
      <c r="I29" s="33" t="str">
        <f t="shared" si="0"/>
        <v/>
      </c>
      <c r="J29" s="33" t="str">
        <f t="shared" si="1"/>
        <v/>
      </c>
      <c r="K29" s="114"/>
      <c r="L29" s="114"/>
    </row>
    <row r="30" spans="1:12">
      <c r="A30" s="26">
        <f t="shared" si="3"/>
        <v>14</v>
      </c>
      <c r="B30" s="158">
        <v>1</v>
      </c>
      <c r="C30" s="75" t="s">
        <v>4487</v>
      </c>
      <c r="D30" s="75" t="s">
        <v>3231</v>
      </c>
      <c r="E30" s="75"/>
      <c r="F30" s="76" t="s">
        <v>1406</v>
      </c>
      <c r="G30" s="76">
        <v>299</v>
      </c>
      <c r="H30" s="77">
        <v>17</v>
      </c>
      <c r="I30" s="33" t="str">
        <f t="shared" si="0"/>
        <v/>
      </c>
      <c r="J30" s="33" t="str">
        <f t="shared" si="1"/>
        <v/>
      </c>
      <c r="K30" s="114"/>
      <c r="L30" s="114"/>
    </row>
    <row r="31" spans="1:12">
      <c r="A31" s="26">
        <f t="shared" si="3"/>
        <v>14</v>
      </c>
      <c r="B31" s="158">
        <v>1</v>
      </c>
      <c r="C31" s="75" t="s">
        <v>4488</v>
      </c>
      <c r="D31" s="75" t="s">
        <v>3233</v>
      </c>
      <c r="E31" s="75"/>
      <c r="F31" s="76" t="s">
        <v>1406</v>
      </c>
      <c r="G31" s="76">
        <v>316</v>
      </c>
      <c r="H31" s="77">
        <v>17</v>
      </c>
      <c r="I31" s="33" t="str">
        <f t="shared" si="0"/>
        <v/>
      </c>
      <c r="J31" s="33" t="str">
        <f t="shared" si="1"/>
        <v/>
      </c>
      <c r="K31" s="114"/>
      <c r="L31" s="114"/>
    </row>
    <row r="32" spans="1:12">
      <c r="A32" s="26">
        <f t="shared" si="3"/>
        <v>15</v>
      </c>
      <c r="B32" s="158">
        <v>1</v>
      </c>
      <c r="C32" s="75" t="s">
        <v>4489</v>
      </c>
      <c r="D32" s="75" t="s">
        <v>3235</v>
      </c>
      <c r="E32" s="75"/>
      <c r="F32" s="76" t="s">
        <v>1406</v>
      </c>
      <c r="G32" s="76">
        <v>333</v>
      </c>
      <c r="H32" s="77">
        <v>17</v>
      </c>
      <c r="I32" s="33" t="str">
        <f t="shared" si="0"/>
        <v/>
      </c>
      <c r="J32" s="33" t="str">
        <f t="shared" si="1"/>
        <v/>
      </c>
      <c r="K32" s="114"/>
      <c r="L32" s="114"/>
    </row>
    <row r="33" spans="1:12">
      <c r="A33" s="26">
        <f t="shared" si="3"/>
        <v>15</v>
      </c>
      <c r="B33" s="158">
        <v>1</v>
      </c>
      <c r="C33" s="75" t="s">
        <v>4490</v>
      </c>
      <c r="D33" s="75" t="s">
        <v>3237</v>
      </c>
      <c r="E33" s="75"/>
      <c r="F33" s="76" t="s">
        <v>1406</v>
      </c>
      <c r="G33" s="76">
        <v>350</v>
      </c>
      <c r="H33" s="77">
        <v>17</v>
      </c>
      <c r="I33" s="33" t="str">
        <f t="shared" si="0"/>
        <v/>
      </c>
      <c r="J33" s="33" t="str">
        <f t="shared" si="1"/>
        <v/>
      </c>
      <c r="K33" s="114"/>
      <c r="L33" s="114"/>
    </row>
    <row r="34" spans="1:12" ht="22.5">
      <c r="A34" s="26">
        <f t="shared" si="3"/>
        <v>16</v>
      </c>
      <c r="B34" s="158">
        <v>1</v>
      </c>
      <c r="C34" s="75" t="s">
        <v>4491</v>
      </c>
      <c r="D34" s="75" t="s">
        <v>4492</v>
      </c>
      <c r="E34" s="75"/>
      <c r="F34" s="76" t="s">
        <v>837</v>
      </c>
      <c r="G34" s="76">
        <v>367</v>
      </c>
      <c r="H34" s="77">
        <v>15</v>
      </c>
      <c r="I34" s="33" t="str">
        <f t="shared" si="0"/>
        <v/>
      </c>
      <c r="J34" s="33" t="str">
        <f t="shared" si="1"/>
        <v/>
      </c>
      <c r="K34" s="114"/>
      <c r="L34" s="114"/>
    </row>
    <row r="35" spans="1:12" ht="22.5">
      <c r="A35" s="26">
        <f t="shared" si="3"/>
        <v>16</v>
      </c>
      <c r="B35" s="158">
        <v>1</v>
      </c>
      <c r="C35" s="75" t="s">
        <v>4493</v>
      </c>
      <c r="D35" s="75" t="s">
        <v>4494</v>
      </c>
      <c r="E35" s="75"/>
      <c r="F35" s="76" t="s">
        <v>837</v>
      </c>
      <c r="G35" s="76">
        <v>382</v>
      </c>
      <c r="H35" s="77">
        <v>15</v>
      </c>
      <c r="I35" s="33" t="str">
        <f t="shared" si="0"/>
        <v/>
      </c>
      <c r="J35" s="33" t="str">
        <f t="shared" si="1"/>
        <v/>
      </c>
      <c r="K35" s="114"/>
      <c r="L35" s="114"/>
    </row>
    <row r="36" spans="1:12" ht="22.5">
      <c r="A36" s="26">
        <f t="shared" si="3"/>
        <v>17</v>
      </c>
      <c r="B36" s="158">
        <v>1</v>
      </c>
      <c r="C36" s="75" t="s">
        <v>4495</v>
      </c>
      <c r="D36" s="75" t="s">
        <v>4496</v>
      </c>
      <c r="E36" s="75"/>
      <c r="F36" s="76" t="s">
        <v>837</v>
      </c>
      <c r="G36" s="76">
        <v>397</v>
      </c>
      <c r="H36" s="77">
        <v>15</v>
      </c>
      <c r="I36" s="33" t="str">
        <f t="shared" si="0"/>
        <v/>
      </c>
      <c r="J36" s="33" t="str">
        <f t="shared" si="1"/>
        <v/>
      </c>
      <c r="K36" s="114"/>
      <c r="L36" s="114"/>
    </row>
    <row r="37" spans="1:12" ht="22.5">
      <c r="A37" s="26">
        <f t="shared" si="3"/>
        <v>17</v>
      </c>
      <c r="B37" s="158">
        <v>1</v>
      </c>
      <c r="C37" s="75" t="s">
        <v>4497</v>
      </c>
      <c r="D37" s="75" t="s">
        <v>4498</v>
      </c>
      <c r="E37" s="75"/>
      <c r="F37" s="76" t="s">
        <v>837</v>
      </c>
      <c r="G37" s="76">
        <v>412</v>
      </c>
      <c r="H37" s="77">
        <v>15</v>
      </c>
      <c r="I37" s="33" t="str">
        <f t="shared" si="0"/>
        <v/>
      </c>
      <c r="J37" s="33" t="str">
        <f t="shared" si="1"/>
        <v/>
      </c>
      <c r="K37" s="114"/>
      <c r="L37" s="114"/>
    </row>
    <row r="38" spans="1:12" ht="22.5">
      <c r="A38" s="26">
        <f t="shared" si="3"/>
        <v>18</v>
      </c>
      <c r="B38" s="158">
        <v>1</v>
      </c>
      <c r="C38" s="75" t="s">
        <v>4499</v>
      </c>
      <c r="D38" s="75" t="s">
        <v>4500</v>
      </c>
      <c r="E38" s="75"/>
      <c r="F38" s="76" t="s">
        <v>837</v>
      </c>
      <c r="G38" s="76">
        <v>427</v>
      </c>
      <c r="H38" s="77">
        <v>15</v>
      </c>
      <c r="I38" s="33" t="str">
        <f t="shared" si="0"/>
        <v/>
      </c>
      <c r="J38" s="33" t="str">
        <f t="shared" si="1"/>
        <v/>
      </c>
      <c r="K38" s="114"/>
      <c r="L38" s="114"/>
    </row>
    <row r="39" spans="1:12" ht="22.5">
      <c r="A39" s="26">
        <f t="shared" si="3"/>
        <v>18</v>
      </c>
      <c r="B39" s="158">
        <v>1</v>
      </c>
      <c r="C39" s="75" t="s">
        <v>4501</v>
      </c>
      <c r="D39" s="75" t="s">
        <v>4502</v>
      </c>
      <c r="E39" s="75"/>
      <c r="F39" s="76" t="s">
        <v>837</v>
      </c>
      <c r="G39" s="76">
        <v>442</v>
      </c>
      <c r="H39" s="77">
        <v>15</v>
      </c>
      <c r="I39" s="33" t="str">
        <f t="shared" si="0"/>
        <v/>
      </c>
      <c r="J39" s="33" t="str">
        <f t="shared" si="1"/>
        <v/>
      </c>
      <c r="K39" s="114"/>
      <c r="L39" s="114"/>
    </row>
    <row r="40" spans="1:12" ht="22.5">
      <c r="A40" s="26">
        <f t="shared" si="3"/>
        <v>19</v>
      </c>
      <c r="B40" s="158">
        <v>1</v>
      </c>
      <c r="C40" s="75" t="s">
        <v>4503</v>
      </c>
      <c r="D40" s="75" t="s">
        <v>4504</v>
      </c>
      <c r="E40" s="75"/>
      <c r="F40" s="76" t="s">
        <v>837</v>
      </c>
      <c r="G40" s="76">
        <v>457</v>
      </c>
      <c r="H40" s="77">
        <v>15</v>
      </c>
      <c r="I40" s="33" t="str">
        <f t="shared" si="0"/>
        <v/>
      </c>
      <c r="J40" s="33" t="str">
        <f t="shared" si="1"/>
        <v/>
      </c>
      <c r="K40" s="114"/>
      <c r="L40" s="114"/>
    </row>
    <row r="41" spans="1:12" ht="22.5">
      <c r="A41" s="26">
        <f t="shared" si="3"/>
        <v>19</v>
      </c>
      <c r="B41" s="158">
        <v>1</v>
      </c>
      <c r="C41" s="75" t="s">
        <v>4505</v>
      </c>
      <c r="D41" s="75" t="s">
        <v>4506</v>
      </c>
      <c r="E41" s="75"/>
      <c r="F41" s="76" t="s">
        <v>837</v>
      </c>
      <c r="G41" s="76">
        <v>472</v>
      </c>
      <c r="H41" s="77">
        <v>15</v>
      </c>
      <c r="I41" s="33" t="str">
        <f t="shared" si="0"/>
        <v/>
      </c>
      <c r="J41" s="33" t="str">
        <f t="shared" si="1"/>
        <v/>
      </c>
      <c r="K41" s="114"/>
      <c r="L41" s="114"/>
    </row>
    <row r="42" spans="1:12">
      <c r="A42" s="26">
        <f t="shared" si="3"/>
        <v>20</v>
      </c>
      <c r="B42" s="158">
        <v>1</v>
      </c>
      <c r="C42" s="75" t="s">
        <v>4507</v>
      </c>
      <c r="D42" s="75" t="s">
        <v>4508</v>
      </c>
      <c r="E42" s="75"/>
      <c r="F42" s="76" t="s">
        <v>777</v>
      </c>
      <c r="G42" s="76">
        <v>487</v>
      </c>
      <c r="H42" s="77">
        <v>18</v>
      </c>
      <c r="I42" s="33" t="str">
        <f t="shared" si="0"/>
        <v/>
      </c>
      <c r="J42" s="33" t="str">
        <f t="shared" si="1"/>
        <v/>
      </c>
      <c r="K42" s="114"/>
      <c r="L42" s="114"/>
    </row>
    <row r="43" spans="1:12" outlineLevel="1">
      <c r="A43" s="35">
        <f>IF(B43=1,TRUNC(A42)+1,A42+0.1)</f>
        <v>20.100000000000001</v>
      </c>
      <c r="B43" s="159">
        <v>2</v>
      </c>
      <c r="C43" s="76" t="s">
        <v>4509</v>
      </c>
      <c r="D43" s="76" t="s">
        <v>4510</v>
      </c>
      <c r="E43" s="76"/>
      <c r="F43" s="76" t="s">
        <v>282</v>
      </c>
      <c r="G43" s="76">
        <v>487</v>
      </c>
      <c r="H43" s="77">
        <v>3</v>
      </c>
      <c r="I43" s="33" t="str">
        <f t="shared" si="0"/>
        <v/>
      </c>
      <c r="J43" s="33" t="str">
        <f t="shared" si="1"/>
        <v/>
      </c>
      <c r="K43" s="114"/>
      <c r="L43" s="114"/>
    </row>
    <row r="44" spans="1:12" outlineLevel="1">
      <c r="A44" s="35">
        <f t="shared" si="3"/>
        <v>20.100000000000001</v>
      </c>
      <c r="B44" s="159">
        <v>2</v>
      </c>
      <c r="C44" s="76" t="s">
        <v>4511</v>
      </c>
      <c r="D44" s="76" t="s">
        <v>4512</v>
      </c>
      <c r="E44" s="76"/>
      <c r="F44" s="76" t="s">
        <v>837</v>
      </c>
      <c r="G44" s="76">
        <v>490</v>
      </c>
      <c r="H44" s="77">
        <v>15</v>
      </c>
      <c r="I44" s="33" t="str">
        <f t="shared" si="0"/>
        <v/>
      </c>
      <c r="J44" s="33" t="str">
        <f t="shared" si="1"/>
        <v/>
      </c>
      <c r="K44" s="114"/>
      <c r="L44" s="114"/>
    </row>
    <row r="45" spans="1:12">
      <c r="A45" s="26">
        <f t="shared" si="3"/>
        <v>21</v>
      </c>
      <c r="B45" s="158">
        <v>1</v>
      </c>
      <c r="C45" s="75" t="s">
        <v>4513</v>
      </c>
      <c r="D45" s="75" t="s">
        <v>4514</v>
      </c>
      <c r="E45" s="75"/>
      <c r="F45" s="76" t="s">
        <v>777</v>
      </c>
      <c r="G45" s="76">
        <v>505</v>
      </c>
      <c r="H45" s="77">
        <v>18</v>
      </c>
      <c r="I45" s="33" t="str">
        <f t="shared" si="0"/>
        <v/>
      </c>
      <c r="J45" s="33" t="str">
        <f t="shared" si="1"/>
        <v/>
      </c>
      <c r="K45" s="114"/>
      <c r="L45" s="114"/>
    </row>
    <row r="46" spans="1:12" outlineLevel="1">
      <c r="A46" s="35">
        <f t="shared" si="3"/>
        <v>20.200000000000003</v>
      </c>
      <c r="B46" s="159">
        <v>2</v>
      </c>
      <c r="C46" s="76" t="s">
        <v>4515</v>
      </c>
      <c r="D46" s="76" t="s">
        <v>4516</v>
      </c>
      <c r="E46" s="76"/>
      <c r="F46" s="76" t="s">
        <v>282</v>
      </c>
      <c r="G46" s="76">
        <v>505</v>
      </c>
      <c r="H46" s="77">
        <v>3</v>
      </c>
      <c r="I46" s="33" t="str">
        <f t="shared" si="0"/>
        <v/>
      </c>
      <c r="J46" s="33" t="str">
        <f t="shared" si="1"/>
        <v/>
      </c>
      <c r="K46" s="114"/>
      <c r="L46" s="114"/>
    </row>
    <row r="47" spans="1:12" outlineLevel="1">
      <c r="A47" s="35">
        <f t="shared" si="3"/>
        <v>21.1</v>
      </c>
      <c r="B47" s="159">
        <v>2</v>
      </c>
      <c r="C47" s="76" t="s">
        <v>4517</v>
      </c>
      <c r="D47" s="76" t="s">
        <v>4518</v>
      </c>
      <c r="E47" s="76"/>
      <c r="F47" s="76" t="s">
        <v>837</v>
      </c>
      <c r="G47" s="76">
        <v>508</v>
      </c>
      <c r="H47" s="77">
        <v>15</v>
      </c>
      <c r="I47" s="33" t="str">
        <f t="shared" si="0"/>
        <v/>
      </c>
      <c r="J47" s="33" t="str">
        <f t="shared" si="1"/>
        <v/>
      </c>
      <c r="K47" s="114"/>
      <c r="L47" s="114"/>
    </row>
    <row r="48" spans="1:12">
      <c r="A48" s="26">
        <f t="shared" si="3"/>
        <v>21</v>
      </c>
      <c r="B48" s="158">
        <v>1</v>
      </c>
      <c r="C48" s="75" t="s">
        <v>4519</v>
      </c>
      <c r="D48" s="75" t="s">
        <v>4520</v>
      </c>
      <c r="E48" s="75"/>
      <c r="F48" s="76" t="s">
        <v>777</v>
      </c>
      <c r="G48" s="76">
        <v>523</v>
      </c>
      <c r="H48" s="77">
        <v>18</v>
      </c>
      <c r="I48" s="33" t="str">
        <f t="shared" si="0"/>
        <v/>
      </c>
      <c r="J48" s="33" t="str">
        <f t="shared" si="1"/>
        <v/>
      </c>
      <c r="K48" s="114"/>
      <c r="L48" s="114"/>
    </row>
    <row r="49" spans="1:12" outlineLevel="1">
      <c r="A49" s="35">
        <f t="shared" si="3"/>
        <v>21.200000000000003</v>
      </c>
      <c r="B49" s="159">
        <v>2</v>
      </c>
      <c r="C49" s="76" t="s">
        <v>4521</v>
      </c>
      <c r="D49" s="76" t="s">
        <v>4522</v>
      </c>
      <c r="E49" s="76"/>
      <c r="F49" s="76" t="s">
        <v>282</v>
      </c>
      <c r="G49" s="76">
        <v>523</v>
      </c>
      <c r="H49" s="77">
        <v>3</v>
      </c>
      <c r="I49" s="33" t="str">
        <f t="shared" si="0"/>
        <v/>
      </c>
      <c r="J49" s="33" t="str">
        <f t="shared" si="1"/>
        <v/>
      </c>
      <c r="K49" s="114"/>
      <c r="L49" s="114"/>
    </row>
    <row r="50" spans="1:12" outlineLevel="1">
      <c r="A50" s="35">
        <f t="shared" si="3"/>
        <v>21.1</v>
      </c>
      <c r="B50" s="159">
        <v>2</v>
      </c>
      <c r="C50" s="76" t="s">
        <v>4523</v>
      </c>
      <c r="D50" s="76" t="s">
        <v>4524</v>
      </c>
      <c r="E50" s="76"/>
      <c r="F50" s="76" t="s">
        <v>837</v>
      </c>
      <c r="G50" s="76">
        <v>526</v>
      </c>
      <c r="H50" s="77">
        <v>15</v>
      </c>
      <c r="I50" s="33" t="str">
        <f t="shared" si="0"/>
        <v/>
      </c>
      <c r="J50" s="33" t="str">
        <f t="shared" si="1"/>
        <v/>
      </c>
      <c r="K50" s="114"/>
      <c r="L50" s="114"/>
    </row>
    <row r="51" spans="1:12">
      <c r="A51" s="26">
        <f t="shared" si="3"/>
        <v>22</v>
      </c>
      <c r="B51" s="158">
        <v>1</v>
      </c>
      <c r="C51" s="75" t="s">
        <v>4525</v>
      </c>
      <c r="D51" s="75" t="s">
        <v>4526</v>
      </c>
      <c r="E51" s="75"/>
      <c r="F51" s="76" t="s">
        <v>777</v>
      </c>
      <c r="G51" s="76">
        <v>541</v>
      </c>
      <c r="H51" s="77">
        <v>18</v>
      </c>
      <c r="I51" s="33" t="str">
        <f t="shared" si="0"/>
        <v/>
      </c>
      <c r="J51" s="33" t="str">
        <f t="shared" si="1"/>
        <v/>
      </c>
      <c r="K51" s="114"/>
      <c r="L51" s="114"/>
    </row>
    <row r="52" spans="1:12" outlineLevel="1">
      <c r="A52" s="35">
        <f t="shared" si="3"/>
        <v>21.200000000000003</v>
      </c>
      <c r="B52" s="159">
        <v>2</v>
      </c>
      <c r="C52" s="76" t="s">
        <v>4527</v>
      </c>
      <c r="D52" s="76" t="s">
        <v>4528</v>
      </c>
      <c r="E52" s="76"/>
      <c r="F52" s="76" t="s">
        <v>282</v>
      </c>
      <c r="G52" s="76">
        <v>541</v>
      </c>
      <c r="H52" s="77">
        <v>3</v>
      </c>
      <c r="I52" s="33" t="str">
        <f t="shared" si="0"/>
        <v/>
      </c>
      <c r="J52" s="33" t="str">
        <f t="shared" si="1"/>
        <v/>
      </c>
      <c r="K52" s="114"/>
      <c r="L52" s="114"/>
    </row>
    <row r="53" spans="1:12" outlineLevel="1">
      <c r="A53" s="35">
        <f t="shared" si="3"/>
        <v>22.1</v>
      </c>
      <c r="B53" s="159">
        <v>2</v>
      </c>
      <c r="C53" s="76" t="s">
        <v>4529</v>
      </c>
      <c r="D53" s="76" t="s">
        <v>4530</v>
      </c>
      <c r="E53" s="76"/>
      <c r="F53" s="76" t="s">
        <v>837</v>
      </c>
      <c r="G53" s="76">
        <v>544</v>
      </c>
      <c r="H53" s="77">
        <v>15</v>
      </c>
      <c r="I53" s="33" t="str">
        <f t="shared" si="0"/>
        <v/>
      </c>
      <c r="J53" s="33" t="str">
        <f t="shared" si="1"/>
        <v/>
      </c>
      <c r="K53" s="114"/>
      <c r="L53" s="114"/>
    </row>
    <row r="54" spans="1:12" hidden="1">
      <c r="A54" s="40">
        <f t="shared" si="3"/>
        <v>22</v>
      </c>
      <c r="B54" s="163">
        <v>1</v>
      </c>
      <c r="C54" s="40" t="s">
        <v>4531</v>
      </c>
      <c r="D54" s="40" t="s">
        <v>747</v>
      </c>
      <c r="E54" s="40"/>
      <c r="F54" s="40" t="s">
        <v>161</v>
      </c>
      <c r="G54" s="40">
        <v>559</v>
      </c>
      <c r="H54" s="165">
        <v>4</v>
      </c>
      <c r="I54" s="45" t="str">
        <f t="shared" si="0"/>
        <v/>
      </c>
      <c r="J54" s="45" t="str">
        <f t="shared" si="1"/>
        <v/>
      </c>
      <c r="K54" s="113"/>
      <c r="L54" s="113" t="s">
        <v>10</v>
      </c>
    </row>
    <row r="55" spans="1:12">
      <c r="A55" s="26">
        <f t="shared" si="3"/>
        <v>23</v>
      </c>
      <c r="B55" s="158">
        <v>1</v>
      </c>
      <c r="C55" s="75" t="s">
        <v>4532</v>
      </c>
      <c r="D55" s="75" t="s">
        <v>722</v>
      </c>
      <c r="E55" s="75"/>
      <c r="F55" s="76" t="s">
        <v>282</v>
      </c>
      <c r="G55" s="76">
        <v>563</v>
      </c>
      <c r="H55" s="77">
        <v>3</v>
      </c>
      <c r="I55" s="33" t="str">
        <f t="shared" si="0"/>
        <v/>
      </c>
      <c r="J55" s="33" t="str">
        <f t="shared" si="1"/>
        <v/>
      </c>
      <c r="K55" s="114"/>
      <c r="L55" s="114"/>
    </row>
    <row r="56" spans="1:12" ht="22.5">
      <c r="A56" s="26">
        <f t="shared" si="3"/>
        <v>23</v>
      </c>
      <c r="B56" s="158">
        <v>1</v>
      </c>
      <c r="C56" s="75" t="s">
        <v>4533</v>
      </c>
      <c r="D56" s="75" t="s">
        <v>3364</v>
      </c>
      <c r="E56" s="75"/>
      <c r="F56" s="76" t="s">
        <v>3365</v>
      </c>
      <c r="G56" s="76">
        <v>566</v>
      </c>
      <c r="H56" s="77">
        <v>65</v>
      </c>
      <c r="I56" s="33" t="str">
        <f t="shared" si="0"/>
        <v/>
      </c>
      <c r="J56" s="33" t="str">
        <f t="shared" si="1"/>
        <v/>
      </c>
      <c r="K56" s="114"/>
      <c r="L56" s="114"/>
    </row>
    <row r="57" spans="1:12" hidden="1">
      <c r="A57" s="40">
        <f t="shared" si="3"/>
        <v>24</v>
      </c>
      <c r="B57" s="163">
        <v>1</v>
      </c>
      <c r="C57" s="40" t="s">
        <v>1013</v>
      </c>
      <c r="D57" s="40"/>
      <c r="E57" s="40"/>
      <c r="F57" s="40" t="s">
        <v>4534</v>
      </c>
      <c r="G57" s="40">
        <v>631</v>
      </c>
      <c r="H57" s="165">
        <v>169</v>
      </c>
      <c r="I57" s="45" t="str">
        <f t="shared" si="0"/>
        <v/>
      </c>
      <c r="J57" s="45" t="str">
        <f t="shared" si="1"/>
        <v/>
      </c>
      <c r="K57" s="113"/>
      <c r="L57" s="113" t="s">
        <v>10</v>
      </c>
    </row>
    <row r="58" spans="1:12" ht="13.5" thickBot="1">
      <c r="A58" s="26">
        <f t="shared" si="3"/>
        <v>24</v>
      </c>
      <c r="B58" s="158">
        <v>1</v>
      </c>
      <c r="C58" s="75" t="s">
        <v>4535</v>
      </c>
      <c r="D58" s="75" t="s">
        <v>749</v>
      </c>
      <c r="E58" s="75"/>
      <c r="F58" s="76" t="s">
        <v>182</v>
      </c>
      <c r="G58" s="76">
        <v>800</v>
      </c>
      <c r="H58" s="77">
        <v>1</v>
      </c>
      <c r="I58" s="133" t="str">
        <f t="shared" si="0"/>
        <v/>
      </c>
      <c r="J58" s="133" t="str">
        <f t="shared" si="1"/>
        <v/>
      </c>
      <c r="K58" s="114"/>
      <c r="L58" s="114"/>
    </row>
    <row r="59" spans="1:12" ht="13.5" thickTop="1"/>
  </sheetData>
  <autoFilter ref="A1:L58" xr:uid="{00000000-0009-0000-0000-00001E000000}">
    <filterColumn colId="11">
      <filters blank="1"/>
    </filterColumn>
  </autoFilter>
  <conditionalFormatting sqref="A59:K154 C58:H58 C11:H56 A2:K8 I11:K58 A10:K10 L10:L154">
    <cfRule type="expression" dxfId="98" priority="6">
      <formula>$K2&lt;&gt;""</formula>
    </cfRule>
  </conditionalFormatting>
  <conditionalFormatting sqref="A9:K9">
    <cfRule type="expression" dxfId="97" priority="5">
      <formula>$K9&lt;&gt;""</formula>
    </cfRule>
  </conditionalFormatting>
  <conditionalFormatting sqref="C57:H57">
    <cfRule type="expression" dxfId="96" priority="4">
      <formula>$K57&lt;&gt;""</formula>
    </cfRule>
  </conditionalFormatting>
  <conditionalFormatting sqref="A11:B58">
    <cfRule type="expression" dxfId="95" priority="3">
      <formula>$K11&lt;&gt;""</formula>
    </cfRule>
  </conditionalFormatting>
  <conditionalFormatting sqref="L2:L8">
    <cfRule type="expression" dxfId="94" priority="2">
      <formula>$K2&lt;&gt;""</formula>
    </cfRule>
  </conditionalFormatting>
  <conditionalFormatting sqref="L9">
    <cfRule type="expression" dxfId="93" priority="1">
      <formula>$K9&lt;&gt;""</formula>
    </cfRule>
  </conditionalFormatting>
  <pageMargins left="0.75" right="0.75" top="1" bottom="1" header="0.5" footer="0.5"/>
  <pageSetup paperSize="9" orientation="portrait" verticalDpi="0" r:id="rId1"/>
  <headerFooter alignWithMargins="0"/>
  <ignoredErrors>
    <ignoredError sqref="A43" formula="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1">
    <tabColor rgb="FF0070C0"/>
    <outlinePr summaryBelow="0"/>
  </sheetPr>
  <dimension ref="A1:L24"/>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outlineLevelRow="1"/>
  <cols>
    <col min="1" max="1" width="4.3984375" style="88" bestFit="1" customWidth="1"/>
    <col min="2" max="2" width="2.19921875" style="89" customWidth="1"/>
    <col min="3" max="3" width="13.296875" style="88" bestFit="1" customWidth="1"/>
    <col min="4" max="4" width="35.59765625" style="88" bestFit="1" customWidth="1"/>
    <col min="5" max="5" width="26.3984375" style="88" customWidth="1"/>
    <col min="6" max="6" width="6.796875" style="88" customWidth="1"/>
    <col min="7" max="7" width="5.69921875" style="88" bestFit="1" customWidth="1"/>
    <col min="8" max="8" width="4.898437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12.75" customHeight="1">
      <c r="A2" s="26">
        <v>1</v>
      </c>
      <c r="B2" s="158">
        <v>1</v>
      </c>
      <c r="C2" s="75" t="s">
        <v>4536</v>
      </c>
      <c r="D2" s="75" t="s">
        <v>1258</v>
      </c>
      <c r="E2" s="75"/>
      <c r="F2" s="76" t="s">
        <v>282</v>
      </c>
      <c r="G2" s="76">
        <v>1</v>
      </c>
      <c r="H2" s="77">
        <v>3</v>
      </c>
      <c r="I2" s="33" t="str">
        <f>MID($I$1,G2,H2)</f>
        <v/>
      </c>
      <c r="J2" s="33" t="str">
        <f>I2</f>
        <v/>
      </c>
      <c r="K2" s="114"/>
      <c r="L2" s="114"/>
    </row>
    <row r="3" spans="1:12" s="36" customFormat="1" ht="12.75" customHeight="1">
      <c r="A3" s="26">
        <f>IF(B3=1,TRUNC(A2)+1,A2+0.1)</f>
        <v>2</v>
      </c>
      <c r="B3" s="158">
        <v>1</v>
      </c>
      <c r="C3" s="75" t="s">
        <v>4537</v>
      </c>
      <c r="D3" s="75" t="s">
        <v>1897</v>
      </c>
      <c r="E3" s="75"/>
      <c r="F3" s="76" t="s">
        <v>182</v>
      </c>
      <c r="G3" s="76">
        <v>4</v>
      </c>
      <c r="H3" s="77">
        <v>1</v>
      </c>
      <c r="I3" s="33" t="str">
        <f t="shared" ref="I3:I23" si="0">MID($I$1,G3,H3)</f>
        <v/>
      </c>
      <c r="J3" s="33" t="str">
        <f t="shared" ref="J3:J23" si="1">I3</f>
        <v/>
      </c>
      <c r="K3" s="114"/>
      <c r="L3" s="114"/>
    </row>
    <row r="4" spans="1:12" s="36" customFormat="1" ht="12.75" customHeight="1">
      <c r="A4" s="26">
        <f t="shared" ref="A4:A15" si="2">IF(B4=1,TRUNC(A3)+1,A3+0.1)</f>
        <v>3</v>
      </c>
      <c r="B4" s="158">
        <v>1</v>
      </c>
      <c r="C4" s="75" t="s">
        <v>4538</v>
      </c>
      <c r="D4" s="75" t="s">
        <v>4539</v>
      </c>
      <c r="E4" s="75"/>
      <c r="F4" s="76" t="s">
        <v>837</v>
      </c>
      <c r="G4" s="76">
        <v>5</v>
      </c>
      <c r="H4" s="77">
        <v>15</v>
      </c>
      <c r="I4" s="33" t="str">
        <f t="shared" si="0"/>
        <v/>
      </c>
      <c r="J4" s="33" t="str">
        <f t="shared" si="1"/>
        <v/>
      </c>
      <c r="K4" s="114"/>
      <c r="L4" s="114"/>
    </row>
    <row r="5" spans="1:12" s="36" customFormat="1" ht="12.75" customHeight="1">
      <c r="A5" s="26">
        <f>IF(B5=1,TRUNC(A4)+1,A4+0.1)</f>
        <v>4</v>
      </c>
      <c r="B5" s="158">
        <v>1</v>
      </c>
      <c r="C5" s="75" t="s">
        <v>4540</v>
      </c>
      <c r="D5" s="75" t="s">
        <v>1232</v>
      </c>
      <c r="E5" s="75"/>
      <c r="F5" s="76" t="s">
        <v>156</v>
      </c>
      <c r="G5" s="76">
        <v>20</v>
      </c>
      <c r="H5" s="77">
        <v>2</v>
      </c>
      <c r="I5" s="33" t="str">
        <f t="shared" si="0"/>
        <v/>
      </c>
      <c r="J5" s="33" t="str">
        <f t="shared" si="1"/>
        <v/>
      </c>
      <c r="K5" s="114"/>
      <c r="L5" s="114"/>
    </row>
    <row r="6" spans="1:12" s="36" customFormat="1" ht="12.75" customHeight="1">
      <c r="A6" s="26">
        <f t="shared" si="2"/>
        <v>5</v>
      </c>
      <c r="B6" s="158">
        <v>1</v>
      </c>
      <c r="C6" s="75" t="s">
        <v>4541</v>
      </c>
      <c r="D6" s="75" t="s">
        <v>4542</v>
      </c>
      <c r="E6" s="75"/>
      <c r="F6" s="76" t="s">
        <v>156</v>
      </c>
      <c r="G6" s="76">
        <v>22</v>
      </c>
      <c r="H6" s="77">
        <v>2</v>
      </c>
      <c r="I6" s="33" t="str">
        <f t="shared" si="0"/>
        <v/>
      </c>
      <c r="J6" s="33" t="str">
        <f t="shared" si="1"/>
        <v/>
      </c>
      <c r="K6" s="114"/>
      <c r="L6" s="114"/>
    </row>
    <row r="7" spans="1:12" s="36" customFormat="1" ht="12.75" customHeight="1">
      <c r="A7" s="26">
        <f t="shared" si="2"/>
        <v>6</v>
      </c>
      <c r="B7" s="158">
        <v>1</v>
      </c>
      <c r="C7" s="75" t="s">
        <v>4543</v>
      </c>
      <c r="D7" s="75" t="s">
        <v>4544</v>
      </c>
      <c r="E7" s="75"/>
      <c r="F7" s="76" t="s">
        <v>282</v>
      </c>
      <c r="G7" s="76">
        <v>24</v>
      </c>
      <c r="H7" s="77">
        <v>3</v>
      </c>
      <c r="I7" s="33" t="str">
        <f t="shared" si="0"/>
        <v/>
      </c>
      <c r="J7" s="33" t="str">
        <f t="shared" si="1"/>
        <v/>
      </c>
      <c r="K7" s="114"/>
      <c r="L7" s="114"/>
    </row>
    <row r="8" spans="1:12" s="36" customFormat="1" ht="22.5">
      <c r="A8" s="26">
        <f t="shared" si="2"/>
        <v>7</v>
      </c>
      <c r="B8" s="158">
        <v>1</v>
      </c>
      <c r="C8" s="75" t="s">
        <v>4545</v>
      </c>
      <c r="D8" s="75" t="s">
        <v>4546</v>
      </c>
      <c r="E8" s="75" t="s">
        <v>4547</v>
      </c>
      <c r="F8" s="76" t="s">
        <v>182</v>
      </c>
      <c r="G8" s="76">
        <v>27</v>
      </c>
      <c r="H8" s="77">
        <v>1</v>
      </c>
      <c r="I8" s="33" t="str">
        <f t="shared" si="0"/>
        <v/>
      </c>
      <c r="J8" s="33" t="str">
        <f t="shared" si="1"/>
        <v/>
      </c>
      <c r="K8" s="114"/>
      <c r="L8" s="114"/>
    </row>
    <row r="9" spans="1:12" s="36" customFormat="1" ht="12.75" customHeight="1">
      <c r="A9" s="26">
        <f>IF(B9=1,TRUNC(A7)+1,A7+0.1)</f>
        <v>7</v>
      </c>
      <c r="B9" s="158">
        <v>1</v>
      </c>
      <c r="C9" s="75" t="s">
        <v>1013</v>
      </c>
      <c r="D9" s="75"/>
      <c r="E9" s="75"/>
      <c r="F9" s="76" t="s">
        <v>182</v>
      </c>
      <c r="G9" s="76">
        <v>28</v>
      </c>
      <c r="H9" s="77">
        <v>1</v>
      </c>
      <c r="I9" s="33" t="str">
        <f t="shared" si="0"/>
        <v/>
      </c>
      <c r="J9" s="33" t="str">
        <f t="shared" si="1"/>
        <v/>
      </c>
      <c r="K9" s="114"/>
      <c r="L9" s="114"/>
    </row>
    <row r="10" spans="1:12" s="36" customFormat="1" ht="22.5">
      <c r="A10" s="26">
        <f>IF(B10=1,TRUNC(A8)+1,A8+0.1)</f>
        <v>8</v>
      </c>
      <c r="B10" s="158">
        <v>1</v>
      </c>
      <c r="C10" s="75" t="s">
        <v>4548</v>
      </c>
      <c r="D10" s="75" t="s">
        <v>4549</v>
      </c>
      <c r="E10" s="75" t="s">
        <v>4550</v>
      </c>
      <c r="F10" s="76" t="s">
        <v>182</v>
      </c>
      <c r="G10" s="76">
        <v>29</v>
      </c>
      <c r="H10" s="77">
        <v>1</v>
      </c>
      <c r="I10" s="33" t="str">
        <f t="shared" si="0"/>
        <v/>
      </c>
      <c r="J10" s="33" t="str">
        <f t="shared" si="1"/>
        <v/>
      </c>
      <c r="K10" s="114"/>
      <c r="L10" s="114"/>
    </row>
    <row r="11" spans="1:12" s="36" customFormat="1" ht="45">
      <c r="A11" s="26">
        <f t="shared" si="2"/>
        <v>9</v>
      </c>
      <c r="B11" s="158">
        <v>1</v>
      </c>
      <c r="C11" s="75" t="s">
        <v>4551</v>
      </c>
      <c r="D11" s="75" t="s">
        <v>4552</v>
      </c>
      <c r="E11" s="75" t="s">
        <v>4553</v>
      </c>
      <c r="F11" s="76" t="s">
        <v>182</v>
      </c>
      <c r="G11" s="76">
        <v>30</v>
      </c>
      <c r="H11" s="77">
        <v>1</v>
      </c>
      <c r="I11" s="33" t="str">
        <f t="shared" si="0"/>
        <v/>
      </c>
      <c r="J11" s="33" t="str">
        <f t="shared" si="1"/>
        <v/>
      </c>
      <c r="K11" s="114"/>
      <c r="L11" s="114"/>
    </row>
    <row r="12" spans="1:12" s="36" customFormat="1" ht="22.5">
      <c r="A12" s="26">
        <f t="shared" si="2"/>
        <v>10</v>
      </c>
      <c r="B12" s="158">
        <v>1</v>
      </c>
      <c r="C12" s="75" t="s">
        <v>4554</v>
      </c>
      <c r="D12" s="75" t="s">
        <v>4555</v>
      </c>
      <c r="E12" s="75" t="s">
        <v>4556</v>
      </c>
      <c r="F12" s="76" t="s">
        <v>182</v>
      </c>
      <c r="G12" s="76">
        <v>31</v>
      </c>
      <c r="H12" s="77">
        <v>1</v>
      </c>
      <c r="I12" s="33" t="str">
        <f t="shared" si="0"/>
        <v/>
      </c>
      <c r="J12" s="33" t="str">
        <f t="shared" si="1"/>
        <v/>
      </c>
      <c r="K12" s="114"/>
      <c r="L12" s="114"/>
    </row>
    <row r="13" spans="1:12" s="36" customFormat="1" ht="33.75">
      <c r="A13" s="26">
        <f t="shared" si="2"/>
        <v>11</v>
      </c>
      <c r="B13" s="158">
        <v>1</v>
      </c>
      <c r="C13" s="75" t="s">
        <v>4557</v>
      </c>
      <c r="D13" s="75" t="s">
        <v>1236</v>
      </c>
      <c r="E13" s="75" t="s">
        <v>4558</v>
      </c>
      <c r="F13" s="76" t="s">
        <v>182</v>
      </c>
      <c r="G13" s="76">
        <v>32</v>
      </c>
      <c r="H13" s="77">
        <v>1</v>
      </c>
      <c r="I13" s="33" t="str">
        <f t="shared" si="0"/>
        <v/>
      </c>
      <c r="J13" s="33" t="str">
        <f t="shared" si="1"/>
        <v/>
      </c>
      <c r="K13" s="114"/>
      <c r="L13" s="114"/>
    </row>
    <row r="14" spans="1:12" s="36" customFormat="1" ht="12.75" customHeight="1">
      <c r="A14" s="26">
        <f t="shared" si="2"/>
        <v>12</v>
      </c>
      <c r="B14" s="158">
        <v>1</v>
      </c>
      <c r="C14" s="75" t="s">
        <v>4559</v>
      </c>
      <c r="D14" s="75" t="s">
        <v>4560</v>
      </c>
      <c r="E14" s="75"/>
      <c r="F14" s="76" t="s">
        <v>777</v>
      </c>
      <c r="G14" s="76">
        <v>33</v>
      </c>
      <c r="H14" s="77">
        <v>18</v>
      </c>
      <c r="I14" s="33" t="str">
        <f t="shared" si="0"/>
        <v/>
      </c>
      <c r="J14" s="33" t="str">
        <f t="shared" si="1"/>
        <v/>
      </c>
      <c r="K14" s="114"/>
      <c r="L14" s="114"/>
    </row>
    <row r="15" spans="1:12" s="36" customFormat="1" ht="12.75" customHeight="1" outlineLevel="1">
      <c r="A15" s="35">
        <f t="shared" si="2"/>
        <v>12.1</v>
      </c>
      <c r="B15" s="159">
        <v>2</v>
      </c>
      <c r="C15" s="76" t="s">
        <v>4561</v>
      </c>
      <c r="D15" s="76" t="s">
        <v>4562</v>
      </c>
      <c r="E15" s="76"/>
      <c r="F15" s="76" t="s">
        <v>781</v>
      </c>
      <c r="G15" s="76">
        <v>33</v>
      </c>
      <c r="H15" s="77">
        <v>11</v>
      </c>
      <c r="I15" s="33" t="str">
        <f t="shared" si="0"/>
        <v/>
      </c>
      <c r="J15" s="274">
        <f>_xlfn.NUMBERVALUE(I15)/10^J17</f>
        <v>0</v>
      </c>
      <c r="K15" s="114"/>
      <c r="L15" s="114"/>
    </row>
    <row r="16" spans="1:12" s="36" customFormat="1" ht="23.25" customHeight="1" outlineLevel="1">
      <c r="A16" s="35">
        <f>IF(B16=1,TRUNC(A14)+1,A14+0.1)</f>
        <v>12.1</v>
      </c>
      <c r="B16" s="159">
        <v>2</v>
      </c>
      <c r="C16" s="76" t="s">
        <v>4563</v>
      </c>
      <c r="D16" s="76" t="s">
        <v>4564</v>
      </c>
      <c r="E16" s="76" t="s">
        <v>208</v>
      </c>
      <c r="F16" s="76" t="s">
        <v>182</v>
      </c>
      <c r="G16" s="76">
        <v>44</v>
      </c>
      <c r="H16" s="77">
        <v>1</v>
      </c>
      <c r="I16" s="33" t="str">
        <f t="shared" si="0"/>
        <v/>
      </c>
      <c r="J16" s="33" t="str">
        <f t="shared" si="1"/>
        <v/>
      </c>
      <c r="K16" s="114"/>
      <c r="L16" s="114"/>
    </row>
    <row r="17" spans="1:12" s="36" customFormat="1" ht="12.75" customHeight="1" outlineLevel="1">
      <c r="A17" s="35">
        <f>IF(B17=1,TRUNC(A15)+1,A15+0.1)</f>
        <v>12.2</v>
      </c>
      <c r="B17" s="159">
        <v>2</v>
      </c>
      <c r="C17" s="76" t="s">
        <v>4565</v>
      </c>
      <c r="D17" s="76" t="s">
        <v>4566</v>
      </c>
      <c r="E17" s="76"/>
      <c r="F17" s="76" t="s">
        <v>456</v>
      </c>
      <c r="G17" s="76">
        <v>45</v>
      </c>
      <c r="H17" s="77">
        <v>3</v>
      </c>
      <c r="I17" s="33" t="str">
        <f t="shared" si="0"/>
        <v/>
      </c>
      <c r="J17" s="243">
        <f>_xlfn.NUMBERVALUE(I17)</f>
        <v>0</v>
      </c>
      <c r="K17" s="114"/>
      <c r="L17" s="114"/>
    </row>
    <row r="18" spans="1:12" ht="23.25" customHeight="1" outlineLevel="1">
      <c r="A18" s="35">
        <f t="shared" ref="A18:A23" si="3">IF(B18=1,TRUNC(A16)+1,A16+0.1)</f>
        <v>12.2</v>
      </c>
      <c r="B18" s="159">
        <v>2</v>
      </c>
      <c r="C18" s="76" t="s">
        <v>4567</v>
      </c>
      <c r="D18" s="76" t="s">
        <v>4568</v>
      </c>
      <c r="E18" s="76" t="s">
        <v>208</v>
      </c>
      <c r="F18" s="76" t="s">
        <v>182</v>
      </c>
      <c r="G18" s="76">
        <v>48</v>
      </c>
      <c r="H18" s="77">
        <v>1</v>
      </c>
      <c r="I18" s="33" t="str">
        <f t="shared" si="0"/>
        <v/>
      </c>
      <c r="J18" s="33" t="str">
        <f t="shared" si="1"/>
        <v/>
      </c>
      <c r="K18" s="114"/>
      <c r="L18" s="114"/>
    </row>
    <row r="19" spans="1:12" ht="27.75" customHeight="1" outlineLevel="1">
      <c r="A19" s="35">
        <f t="shared" si="3"/>
        <v>12.299999999999999</v>
      </c>
      <c r="B19" s="159">
        <v>2</v>
      </c>
      <c r="C19" s="76" t="s">
        <v>4569</v>
      </c>
      <c r="D19" s="76" t="s">
        <v>4570</v>
      </c>
      <c r="E19" s="76" t="s">
        <v>4571</v>
      </c>
      <c r="F19" s="76" t="s">
        <v>182</v>
      </c>
      <c r="G19" s="76">
        <v>49</v>
      </c>
      <c r="H19" s="77">
        <v>1</v>
      </c>
      <c r="I19" s="33" t="str">
        <f t="shared" si="0"/>
        <v/>
      </c>
      <c r="J19" s="33" t="str">
        <f t="shared" si="1"/>
        <v/>
      </c>
      <c r="K19" s="114"/>
      <c r="L19" s="114"/>
    </row>
    <row r="20" spans="1:12" ht="28.5" customHeight="1" outlineLevel="1">
      <c r="A20" s="35">
        <f t="shared" si="3"/>
        <v>12.299999999999999</v>
      </c>
      <c r="B20" s="159">
        <v>2</v>
      </c>
      <c r="C20" s="76" t="s">
        <v>4572</v>
      </c>
      <c r="D20" s="76" t="s">
        <v>4573</v>
      </c>
      <c r="E20" s="76" t="s">
        <v>4574</v>
      </c>
      <c r="F20" s="76" t="s">
        <v>182</v>
      </c>
      <c r="G20" s="76">
        <v>50</v>
      </c>
      <c r="H20" s="77">
        <v>1</v>
      </c>
      <c r="I20" s="33" t="str">
        <f t="shared" si="0"/>
        <v/>
      </c>
      <c r="J20" s="33" t="str">
        <f t="shared" si="1"/>
        <v/>
      </c>
      <c r="K20" s="114"/>
      <c r="L20" s="114"/>
    </row>
    <row r="21" spans="1:12" ht="22.5">
      <c r="A21" s="26">
        <f t="shared" si="3"/>
        <v>13</v>
      </c>
      <c r="B21" s="158">
        <v>1</v>
      </c>
      <c r="C21" s="75" t="s">
        <v>4575</v>
      </c>
      <c r="D21" s="75" t="s">
        <v>4576</v>
      </c>
      <c r="E21" s="75"/>
      <c r="F21" s="76" t="s">
        <v>342</v>
      </c>
      <c r="G21" s="76">
        <v>51</v>
      </c>
      <c r="H21" s="77">
        <v>8</v>
      </c>
      <c r="I21" s="33" t="str">
        <f t="shared" si="0"/>
        <v/>
      </c>
      <c r="J21" s="245" t="str">
        <f>IF(AND(I21&lt;&gt;"",I21&lt;&gt;"00000000"),DATE(LEFT(I21,4),MID(I21,5,2),RIGHT(I21,2)),"")</f>
        <v/>
      </c>
      <c r="K21" s="114"/>
      <c r="L21" s="114"/>
    </row>
    <row r="22" spans="1:12">
      <c r="A22" s="26">
        <f t="shared" si="3"/>
        <v>13</v>
      </c>
      <c r="B22" s="158">
        <v>1</v>
      </c>
      <c r="C22" s="75" t="s">
        <v>1013</v>
      </c>
      <c r="D22" s="75"/>
      <c r="E22" s="75"/>
      <c r="F22" s="76" t="s">
        <v>4577</v>
      </c>
      <c r="G22" s="76">
        <v>59</v>
      </c>
      <c r="H22" s="77">
        <v>45</v>
      </c>
      <c r="I22" s="33" t="str">
        <f t="shared" si="0"/>
        <v/>
      </c>
      <c r="J22" s="33" t="str">
        <f t="shared" si="1"/>
        <v/>
      </c>
      <c r="K22" s="114"/>
      <c r="L22" s="114"/>
    </row>
    <row r="23" spans="1:12" ht="13.5" thickBot="1">
      <c r="A23" s="26">
        <f t="shared" si="3"/>
        <v>14</v>
      </c>
      <c r="B23" s="158">
        <v>1</v>
      </c>
      <c r="C23" s="75" t="s">
        <v>4578</v>
      </c>
      <c r="D23" s="75" t="s">
        <v>749</v>
      </c>
      <c r="E23" s="75"/>
      <c r="F23" s="76" t="s">
        <v>182</v>
      </c>
      <c r="G23" s="76">
        <v>104</v>
      </c>
      <c r="H23" s="77">
        <v>1</v>
      </c>
      <c r="I23" s="133" t="str">
        <f t="shared" si="0"/>
        <v/>
      </c>
      <c r="J23" s="133" t="str">
        <f t="shared" si="1"/>
        <v/>
      </c>
      <c r="K23" s="114"/>
      <c r="L23" s="114"/>
    </row>
    <row r="24" spans="1:12" ht="13.5" thickTop="1"/>
  </sheetData>
  <autoFilter ref="A1:L23" xr:uid="{00000000-0009-0000-0000-00001F000000}"/>
  <conditionalFormatting sqref="A2:K8 A17:H17 A10:K14 C23:H23 C19:H21 I16:J17 C18:D18 F18:H18 K15:K16 A24:L82 L10:L15 K17:L17 A15:I15">
    <cfRule type="expression" dxfId="92" priority="13">
      <formula>$K2&lt;&gt;""</formula>
    </cfRule>
  </conditionalFormatting>
  <conditionalFormatting sqref="A16:H16">
    <cfRule type="expression" dxfId="91" priority="12">
      <formula>$K16&lt;&gt;""</formula>
    </cfRule>
  </conditionalFormatting>
  <conditionalFormatting sqref="C22:H22">
    <cfRule type="expression" dxfId="90" priority="11">
      <formula>$K22&lt;&gt;""</formula>
    </cfRule>
  </conditionalFormatting>
  <conditionalFormatting sqref="A9:K9">
    <cfRule type="expression" dxfId="89" priority="10">
      <formula>$K9&lt;&gt;""</formula>
    </cfRule>
  </conditionalFormatting>
  <conditionalFormatting sqref="A18:B23">
    <cfRule type="expression" dxfId="88" priority="9">
      <formula>$K18&lt;&gt;""</formula>
    </cfRule>
  </conditionalFormatting>
  <conditionalFormatting sqref="I18:K20 I22:K23 I21 K21">
    <cfRule type="expression" dxfId="87" priority="8">
      <formula>$K18&lt;&gt;""</formula>
    </cfRule>
  </conditionalFormatting>
  <conditionalFormatting sqref="E18">
    <cfRule type="expression" dxfId="86" priority="7">
      <formula>$K18&lt;&gt;""</formula>
    </cfRule>
  </conditionalFormatting>
  <conditionalFormatting sqref="L2:L8">
    <cfRule type="expression" dxfId="85" priority="6">
      <formula>$K2&lt;&gt;""</formula>
    </cfRule>
  </conditionalFormatting>
  <conditionalFormatting sqref="L16">
    <cfRule type="expression" dxfId="84" priority="5">
      <formula>$K16&lt;&gt;""</formula>
    </cfRule>
  </conditionalFormatting>
  <conditionalFormatting sqref="L9">
    <cfRule type="expression" dxfId="83" priority="4">
      <formula>$K9&lt;&gt;""</formula>
    </cfRule>
  </conditionalFormatting>
  <conditionalFormatting sqref="L18:L23">
    <cfRule type="expression" dxfId="82" priority="3">
      <formula>$K18&lt;&gt;""</formula>
    </cfRule>
  </conditionalFormatting>
  <conditionalFormatting sqref="J21">
    <cfRule type="expression" dxfId="81" priority="2">
      <formula>OR($K21&lt;&gt;"",$M21&lt;&gt;"")</formula>
    </cfRule>
  </conditionalFormatting>
  <conditionalFormatting sqref="J15">
    <cfRule type="expression" dxfId="80" priority="1">
      <formula>OR($K15&lt;&gt;"",$M15&lt;&gt;"")</formula>
    </cfRule>
  </conditionalFormatting>
  <pageMargins left="0.75" right="0.75" top="1" bottom="1" header="0.5" footer="0.5"/>
  <pageSetup paperSize="9" orientation="portrait" verticalDpi="0"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2" filterMode="1">
    <tabColor rgb="FF0070C0"/>
    <outlinePr summaryBelow="0"/>
  </sheetPr>
  <dimension ref="A1:V58"/>
  <sheetViews>
    <sheetView workbookViewId="0">
      <pane xSplit="10" ySplit="1" topLeftCell="K14" activePane="bottomRight" state="frozen"/>
      <selection pane="topRight" activeCell="K1" sqref="K1"/>
      <selection pane="bottomLeft" activeCell="A2" sqref="A2"/>
      <selection pane="bottomRight" activeCell="J28" sqref="J28"/>
    </sheetView>
  </sheetViews>
  <sheetFormatPr defaultRowHeight="12.75" outlineLevelRow="1"/>
  <cols>
    <col min="1" max="1" width="4.3984375" style="88" bestFit="1" customWidth="1"/>
    <col min="2" max="2" width="2.19921875" style="89" customWidth="1"/>
    <col min="3" max="3" width="13.296875" style="88" bestFit="1" customWidth="1"/>
    <col min="4" max="4" width="35.59765625" style="88" bestFit="1" customWidth="1"/>
    <col min="5" max="5" width="26.3984375" style="88" customWidth="1"/>
    <col min="6" max="6" width="6.796875" style="88" customWidth="1"/>
    <col min="7" max="7" width="5.69921875" style="88" bestFit="1" customWidth="1"/>
    <col min="8" max="8" width="4.898437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91" t="s">
        <v>953</v>
      </c>
      <c r="F1" s="91" t="s">
        <v>139</v>
      </c>
      <c r="G1" s="20" t="s">
        <v>140</v>
      </c>
      <c r="H1" s="22" t="s">
        <v>141</v>
      </c>
      <c r="I1" s="92"/>
      <c r="J1" s="242" t="s">
        <v>5658</v>
      </c>
      <c r="K1" s="94" t="s">
        <v>1870</v>
      </c>
      <c r="L1" s="94" t="s">
        <v>147</v>
      </c>
    </row>
    <row r="2" spans="1:12" s="36" customFormat="1" ht="22.5">
      <c r="A2" s="26">
        <v>1</v>
      </c>
      <c r="B2" s="158">
        <v>1</v>
      </c>
      <c r="C2" s="26" t="s">
        <v>4579</v>
      </c>
      <c r="D2" s="26" t="s">
        <v>1153</v>
      </c>
      <c r="E2" s="26"/>
      <c r="F2" s="35" t="s">
        <v>282</v>
      </c>
      <c r="G2" s="31">
        <v>1</v>
      </c>
      <c r="H2" s="32">
        <v>3</v>
      </c>
      <c r="I2" s="33" t="str">
        <f>MID($I$1,G2,H2)</f>
        <v/>
      </c>
      <c r="J2" s="298" t="str">
        <f>I2</f>
        <v/>
      </c>
      <c r="K2" s="114" t="s">
        <v>4580</v>
      </c>
      <c r="L2" s="114"/>
    </row>
    <row r="3" spans="1:12" s="36" customFormat="1" ht="22.5">
      <c r="A3" s="26">
        <f>IF(B3=1,TRUNC(A2)+1,A2+0.1)</f>
        <v>2</v>
      </c>
      <c r="B3" s="158">
        <v>1</v>
      </c>
      <c r="C3" s="26" t="s">
        <v>4581</v>
      </c>
      <c r="D3" s="26" t="s">
        <v>4582</v>
      </c>
      <c r="E3" s="26"/>
      <c r="F3" s="35" t="s">
        <v>282</v>
      </c>
      <c r="G3" s="31">
        <v>4</v>
      </c>
      <c r="H3" s="32">
        <v>3</v>
      </c>
      <c r="I3" s="33" t="str">
        <f t="shared" ref="I3:I47" si="0">MID($I$1,G3,H3)</f>
        <v/>
      </c>
      <c r="J3" s="298" t="str">
        <f t="shared" ref="J3:J57" si="1">I3</f>
        <v/>
      </c>
      <c r="K3" s="114" t="s">
        <v>4583</v>
      </c>
      <c r="L3" s="114"/>
    </row>
    <row r="4" spans="1:12" s="36" customFormat="1" ht="33.75">
      <c r="A4" s="26">
        <f t="shared" ref="A4:A47" si="2">IF(B4=1,TRUNC(A3)+1,A3+0.1)</f>
        <v>3</v>
      </c>
      <c r="B4" s="158">
        <v>1</v>
      </c>
      <c r="C4" s="26" t="s">
        <v>4584</v>
      </c>
      <c r="D4" s="26" t="s">
        <v>4546</v>
      </c>
      <c r="E4" s="26" t="s">
        <v>4585</v>
      </c>
      <c r="F4" s="35" t="s">
        <v>182</v>
      </c>
      <c r="G4" s="31">
        <v>7</v>
      </c>
      <c r="H4" s="32">
        <v>1</v>
      </c>
      <c r="I4" s="33" t="str">
        <f t="shared" si="0"/>
        <v/>
      </c>
      <c r="J4" s="298" t="str">
        <f t="shared" si="1"/>
        <v/>
      </c>
      <c r="K4" s="114"/>
      <c r="L4" s="114"/>
    </row>
    <row r="5" spans="1:12" s="36" customFormat="1" ht="35.1" customHeight="1">
      <c r="A5" s="26">
        <f t="shared" si="2"/>
        <v>4</v>
      </c>
      <c r="B5" s="158">
        <v>1</v>
      </c>
      <c r="C5" s="26" t="s">
        <v>4586</v>
      </c>
      <c r="D5" s="26" t="s">
        <v>4587</v>
      </c>
      <c r="E5" s="26" t="s">
        <v>4588</v>
      </c>
      <c r="F5" s="35" t="s">
        <v>156</v>
      </c>
      <c r="G5" s="31">
        <v>8</v>
      </c>
      <c r="H5" s="32">
        <v>2</v>
      </c>
      <c r="I5" s="33" t="str">
        <f t="shared" si="0"/>
        <v/>
      </c>
      <c r="J5" s="298" t="str">
        <f t="shared" si="1"/>
        <v/>
      </c>
      <c r="K5" s="114"/>
      <c r="L5" s="114"/>
    </row>
    <row r="6" spans="1:12" s="36" customFormat="1">
      <c r="A6" s="26">
        <f t="shared" si="2"/>
        <v>5</v>
      </c>
      <c r="B6" s="158">
        <v>1</v>
      </c>
      <c r="C6" s="26" t="s">
        <v>4589</v>
      </c>
      <c r="D6" s="26" t="s">
        <v>4590</v>
      </c>
      <c r="E6" s="26"/>
      <c r="F6" s="35" t="s">
        <v>215</v>
      </c>
      <c r="G6" s="31">
        <v>10</v>
      </c>
      <c r="H6" s="32">
        <v>9</v>
      </c>
      <c r="I6" s="33" t="str">
        <f t="shared" si="0"/>
        <v/>
      </c>
      <c r="J6" s="274">
        <f>IF(J7="-",_xlfn.NUMBERVALUE(I6)/100000*-1,_xlfn.NUMBERVALUE(I6)/100000)</f>
        <v>0</v>
      </c>
      <c r="K6" s="114"/>
      <c r="L6" s="114"/>
    </row>
    <row r="7" spans="1:12" s="36" customFormat="1" ht="23.25" customHeight="1">
      <c r="A7" s="26">
        <f t="shared" si="2"/>
        <v>6</v>
      </c>
      <c r="B7" s="158">
        <v>1</v>
      </c>
      <c r="C7" s="26" t="s">
        <v>4591</v>
      </c>
      <c r="D7" s="26" t="s">
        <v>4592</v>
      </c>
      <c r="E7" s="26" t="s">
        <v>208</v>
      </c>
      <c r="F7" s="35" t="s">
        <v>182</v>
      </c>
      <c r="G7" s="31">
        <v>19</v>
      </c>
      <c r="H7" s="32">
        <v>1</v>
      </c>
      <c r="I7" s="33" t="str">
        <f t="shared" si="0"/>
        <v/>
      </c>
      <c r="J7" s="298" t="str">
        <f t="shared" si="1"/>
        <v/>
      </c>
      <c r="K7" s="114"/>
      <c r="L7" s="114"/>
    </row>
    <row r="8" spans="1:12" s="36" customFormat="1" ht="45">
      <c r="A8" s="26">
        <f t="shared" si="2"/>
        <v>7</v>
      </c>
      <c r="B8" s="158">
        <v>1</v>
      </c>
      <c r="C8" s="26" t="s">
        <v>4593</v>
      </c>
      <c r="D8" s="26" t="s">
        <v>4594</v>
      </c>
      <c r="E8" s="26" t="s">
        <v>4595</v>
      </c>
      <c r="F8" s="35" t="s">
        <v>182</v>
      </c>
      <c r="G8" s="31">
        <v>20</v>
      </c>
      <c r="H8" s="32">
        <v>1</v>
      </c>
      <c r="I8" s="33" t="str">
        <f t="shared" si="0"/>
        <v/>
      </c>
      <c r="J8" s="298" t="str">
        <f t="shared" si="1"/>
        <v/>
      </c>
      <c r="K8" s="114"/>
      <c r="L8" s="114"/>
    </row>
    <row r="9" spans="1:12" s="36" customFormat="1">
      <c r="A9" s="26">
        <f t="shared" si="2"/>
        <v>8</v>
      </c>
      <c r="B9" s="158">
        <v>1</v>
      </c>
      <c r="C9" s="26" t="s">
        <v>4596</v>
      </c>
      <c r="D9" s="26" t="s">
        <v>4597</v>
      </c>
      <c r="E9" s="26"/>
      <c r="F9" s="35" t="s">
        <v>215</v>
      </c>
      <c r="G9" s="31">
        <v>21</v>
      </c>
      <c r="H9" s="32">
        <v>9</v>
      </c>
      <c r="I9" s="33" t="str">
        <f t="shared" si="0"/>
        <v/>
      </c>
      <c r="J9" s="274">
        <f>IF(J10="-",_xlfn.NUMBERVALUE(I9)/100000*-1,_xlfn.NUMBERVALUE(I9)/100000)</f>
        <v>0</v>
      </c>
      <c r="K9" s="114" t="s">
        <v>4598</v>
      </c>
      <c r="L9" s="114"/>
    </row>
    <row r="10" spans="1:12" s="36" customFormat="1" ht="23.25" customHeight="1">
      <c r="A10" s="26">
        <f t="shared" si="2"/>
        <v>9</v>
      </c>
      <c r="B10" s="158">
        <v>1</v>
      </c>
      <c r="C10" s="26" t="s">
        <v>4599</v>
      </c>
      <c r="D10" s="26" t="s">
        <v>4600</v>
      </c>
      <c r="E10" s="26" t="s">
        <v>208</v>
      </c>
      <c r="F10" s="35" t="s">
        <v>182</v>
      </c>
      <c r="G10" s="31">
        <v>30</v>
      </c>
      <c r="H10" s="32">
        <v>1</v>
      </c>
      <c r="I10" s="33" t="str">
        <f t="shared" si="0"/>
        <v/>
      </c>
      <c r="J10" s="298" t="str">
        <f t="shared" si="1"/>
        <v/>
      </c>
      <c r="K10" s="114"/>
      <c r="L10" s="114"/>
    </row>
    <row r="11" spans="1:12" s="36" customFormat="1" ht="45">
      <c r="A11" s="26">
        <f t="shared" si="2"/>
        <v>10</v>
      </c>
      <c r="B11" s="158">
        <v>1</v>
      </c>
      <c r="C11" s="26" t="s">
        <v>4601</v>
      </c>
      <c r="D11" s="26" t="s">
        <v>4602</v>
      </c>
      <c r="E11" s="26" t="s">
        <v>4595</v>
      </c>
      <c r="F11" s="35" t="s">
        <v>182</v>
      </c>
      <c r="G11" s="31">
        <v>31</v>
      </c>
      <c r="H11" s="32">
        <v>1</v>
      </c>
      <c r="I11" s="33" t="str">
        <f t="shared" si="0"/>
        <v/>
      </c>
      <c r="J11" s="298" t="str">
        <f t="shared" si="1"/>
        <v/>
      </c>
      <c r="K11" s="114"/>
      <c r="L11" s="114"/>
    </row>
    <row r="12" spans="1:12" s="36" customFormat="1">
      <c r="A12" s="26">
        <f t="shared" si="2"/>
        <v>11</v>
      </c>
      <c r="B12" s="158">
        <v>1</v>
      </c>
      <c r="C12" s="26" t="s">
        <v>4603</v>
      </c>
      <c r="D12" s="26" t="s">
        <v>4604</v>
      </c>
      <c r="E12" s="26"/>
      <c r="F12" s="35" t="s">
        <v>215</v>
      </c>
      <c r="G12" s="31">
        <v>32</v>
      </c>
      <c r="H12" s="32">
        <v>9</v>
      </c>
      <c r="I12" s="33" t="str">
        <f t="shared" si="0"/>
        <v/>
      </c>
      <c r="J12" s="274">
        <f>IF(J13="-",_xlfn.NUMBERVALUE(I12)/100000*-1,_xlfn.NUMBERVALUE(I12)/100000)</f>
        <v>0</v>
      </c>
      <c r="K12" s="114"/>
      <c r="L12" s="114"/>
    </row>
    <row r="13" spans="1:12" s="36" customFormat="1" ht="23.25" customHeight="1">
      <c r="A13" s="26">
        <f t="shared" si="2"/>
        <v>12</v>
      </c>
      <c r="B13" s="158">
        <v>1</v>
      </c>
      <c r="C13" s="26" t="s">
        <v>4605</v>
      </c>
      <c r="D13" s="26" t="s">
        <v>4606</v>
      </c>
      <c r="E13" s="26" t="s">
        <v>208</v>
      </c>
      <c r="F13" s="35" t="s">
        <v>182</v>
      </c>
      <c r="G13" s="31">
        <v>41</v>
      </c>
      <c r="H13" s="32">
        <v>1</v>
      </c>
      <c r="I13" s="33" t="str">
        <f t="shared" si="0"/>
        <v/>
      </c>
      <c r="J13" s="298" t="str">
        <f t="shared" si="1"/>
        <v/>
      </c>
      <c r="K13" s="114"/>
      <c r="L13" s="114"/>
    </row>
    <row r="14" spans="1:12" s="36" customFormat="1" ht="45">
      <c r="A14" s="26">
        <f t="shared" si="2"/>
        <v>13</v>
      </c>
      <c r="B14" s="158">
        <v>1</v>
      </c>
      <c r="C14" s="26" t="s">
        <v>4607</v>
      </c>
      <c r="D14" s="26" t="s">
        <v>4608</v>
      </c>
      <c r="E14" s="26" t="s">
        <v>4595</v>
      </c>
      <c r="F14" s="35" t="s">
        <v>182</v>
      </c>
      <c r="G14" s="31">
        <v>42</v>
      </c>
      <c r="H14" s="32">
        <v>1</v>
      </c>
      <c r="I14" s="33" t="str">
        <f t="shared" si="0"/>
        <v/>
      </c>
      <c r="J14" s="298" t="str">
        <f t="shared" si="1"/>
        <v/>
      </c>
      <c r="K14" s="114"/>
      <c r="L14" s="114"/>
    </row>
    <row r="15" spans="1:12" s="36" customFormat="1" ht="22.5">
      <c r="A15" s="26">
        <f t="shared" si="2"/>
        <v>14</v>
      </c>
      <c r="B15" s="158">
        <v>1</v>
      </c>
      <c r="C15" s="26" t="s">
        <v>4609</v>
      </c>
      <c r="D15" s="26" t="s">
        <v>4610</v>
      </c>
      <c r="E15" s="26"/>
      <c r="F15" s="35" t="s">
        <v>342</v>
      </c>
      <c r="G15" s="31">
        <v>61</v>
      </c>
      <c r="H15" s="32">
        <v>8</v>
      </c>
      <c r="I15" s="33" t="str">
        <f t="shared" si="0"/>
        <v/>
      </c>
      <c r="J15" s="245" t="str">
        <f t="shared" ref="J15" si="3">IF(AND(I15&lt;&gt;"",I15&lt;&gt;"00000000"),DATE(LEFT(I15,4),MID(I15,5,2),RIGHT(I15,2)),"")</f>
        <v/>
      </c>
      <c r="K15" s="114"/>
      <c r="L15" s="114"/>
    </row>
    <row r="16" spans="1:12" s="36" customFormat="1" ht="22.5">
      <c r="A16" s="26">
        <f t="shared" si="2"/>
        <v>15</v>
      </c>
      <c r="B16" s="158">
        <v>1</v>
      </c>
      <c r="C16" s="26" t="s">
        <v>4611</v>
      </c>
      <c r="D16" s="26" t="s">
        <v>4612</v>
      </c>
      <c r="E16" s="26"/>
      <c r="F16" s="35" t="s">
        <v>153</v>
      </c>
      <c r="G16" s="31">
        <v>69</v>
      </c>
      <c r="H16" s="32">
        <v>6</v>
      </c>
      <c r="I16" s="33" t="str">
        <f t="shared" si="0"/>
        <v/>
      </c>
      <c r="J16" s="293" t="str">
        <f>IF(I16&lt;&gt;"",TIMEVALUE(LEFT(I16,2)&amp;":"&amp;MID(I16,3,2)&amp;":"&amp;RIGHT(I16,2)),"")</f>
        <v/>
      </c>
      <c r="K16" s="114"/>
      <c r="L16" s="114"/>
    </row>
    <row r="17" spans="1:12" s="36" customFormat="1" ht="35.1" customHeight="1">
      <c r="A17" s="26">
        <f t="shared" si="2"/>
        <v>16</v>
      </c>
      <c r="B17" s="158">
        <v>1</v>
      </c>
      <c r="C17" s="26" t="s">
        <v>4613</v>
      </c>
      <c r="D17" s="26" t="s">
        <v>4614</v>
      </c>
      <c r="E17" s="26" t="s">
        <v>4615</v>
      </c>
      <c r="F17" s="35" t="s">
        <v>182</v>
      </c>
      <c r="G17" s="31">
        <v>75</v>
      </c>
      <c r="H17" s="32">
        <v>1</v>
      </c>
      <c r="I17" s="33" t="str">
        <f t="shared" si="0"/>
        <v/>
      </c>
      <c r="J17" s="298" t="str">
        <f t="shared" si="1"/>
        <v/>
      </c>
      <c r="K17" s="114"/>
      <c r="L17" s="114"/>
    </row>
    <row r="18" spans="1:12" s="36" customFormat="1">
      <c r="A18" s="26">
        <f t="shared" si="2"/>
        <v>17</v>
      </c>
      <c r="B18" s="158">
        <v>1</v>
      </c>
      <c r="C18" s="26" t="s">
        <v>4616</v>
      </c>
      <c r="D18" s="26" t="s">
        <v>4617</v>
      </c>
      <c r="E18" s="26"/>
      <c r="F18" s="35" t="s">
        <v>156</v>
      </c>
      <c r="G18" s="31">
        <v>76</v>
      </c>
      <c r="H18" s="32">
        <v>2</v>
      </c>
      <c r="I18" s="33" t="str">
        <f t="shared" si="0"/>
        <v/>
      </c>
      <c r="J18" s="298" t="str">
        <f t="shared" si="1"/>
        <v/>
      </c>
      <c r="K18" s="114"/>
      <c r="L18" s="114"/>
    </row>
    <row r="19" spans="1:12" s="36" customFormat="1" ht="22.5">
      <c r="A19" s="26">
        <f t="shared" si="2"/>
        <v>18</v>
      </c>
      <c r="B19" s="158">
        <v>1</v>
      </c>
      <c r="C19" s="26" t="s">
        <v>4618</v>
      </c>
      <c r="D19" s="26" t="s">
        <v>4619</v>
      </c>
      <c r="E19" s="26"/>
      <c r="F19" s="35" t="s">
        <v>156</v>
      </c>
      <c r="G19" s="31">
        <v>78</v>
      </c>
      <c r="H19" s="32">
        <v>2</v>
      </c>
      <c r="I19" s="33" t="str">
        <f t="shared" si="0"/>
        <v/>
      </c>
      <c r="J19" s="298" t="str">
        <f t="shared" si="1"/>
        <v/>
      </c>
      <c r="K19" s="114"/>
      <c r="L19" s="114"/>
    </row>
    <row r="20" spans="1:12" s="36" customFormat="1" ht="22.5">
      <c r="A20" s="26">
        <f t="shared" si="2"/>
        <v>19</v>
      </c>
      <c r="B20" s="158">
        <v>1</v>
      </c>
      <c r="C20" s="26" t="s">
        <v>4620</v>
      </c>
      <c r="D20" s="26" t="s">
        <v>4621</v>
      </c>
      <c r="E20" s="26"/>
      <c r="F20" s="35" t="s">
        <v>777</v>
      </c>
      <c r="G20" s="31">
        <v>80</v>
      </c>
      <c r="H20" s="32">
        <v>18</v>
      </c>
      <c r="I20" s="33" t="str">
        <f t="shared" si="0"/>
        <v/>
      </c>
      <c r="J20" s="298" t="str">
        <f t="shared" si="1"/>
        <v/>
      </c>
      <c r="K20" s="114"/>
      <c r="L20" s="114"/>
    </row>
    <row r="21" spans="1:12" s="36" customFormat="1" outlineLevel="1">
      <c r="A21" s="35">
        <f t="shared" si="2"/>
        <v>19.100000000000001</v>
      </c>
      <c r="B21" s="159">
        <v>2</v>
      </c>
      <c r="C21" s="35" t="s">
        <v>4622</v>
      </c>
      <c r="D21" s="35" t="s">
        <v>4590</v>
      </c>
      <c r="E21" s="35"/>
      <c r="F21" s="35" t="s">
        <v>781</v>
      </c>
      <c r="G21" s="31">
        <v>80</v>
      </c>
      <c r="H21" s="32">
        <v>11</v>
      </c>
      <c r="I21" s="33" t="str">
        <f t="shared" si="0"/>
        <v/>
      </c>
      <c r="J21" s="274">
        <f>_xlfn.NUMBERVALUE(I21)/10^J23</f>
        <v>0</v>
      </c>
      <c r="K21" s="114"/>
      <c r="L21" s="114"/>
    </row>
    <row r="22" spans="1:12" s="36" customFormat="1" ht="23.25" customHeight="1" outlineLevel="1">
      <c r="A22" s="35">
        <f t="shared" si="2"/>
        <v>19.200000000000003</v>
      </c>
      <c r="B22" s="159">
        <v>2</v>
      </c>
      <c r="C22" s="35" t="s">
        <v>4623</v>
      </c>
      <c r="D22" s="35" t="s">
        <v>4592</v>
      </c>
      <c r="E22" s="35" t="s">
        <v>208</v>
      </c>
      <c r="F22" s="35" t="s">
        <v>182</v>
      </c>
      <c r="G22" s="31">
        <v>91</v>
      </c>
      <c r="H22" s="32">
        <v>1</v>
      </c>
      <c r="I22" s="33" t="str">
        <f t="shared" si="0"/>
        <v/>
      </c>
      <c r="J22" s="298" t="str">
        <f t="shared" si="1"/>
        <v/>
      </c>
      <c r="K22" s="114"/>
      <c r="L22" s="114"/>
    </row>
    <row r="23" spans="1:12" s="36" customFormat="1" outlineLevel="1">
      <c r="A23" s="35">
        <f t="shared" si="2"/>
        <v>19.300000000000004</v>
      </c>
      <c r="B23" s="159">
        <v>2</v>
      </c>
      <c r="C23" s="35" t="s">
        <v>4624</v>
      </c>
      <c r="D23" s="35" t="s">
        <v>4625</v>
      </c>
      <c r="E23" s="35"/>
      <c r="F23" s="35" t="s">
        <v>456</v>
      </c>
      <c r="G23" s="31">
        <v>92</v>
      </c>
      <c r="H23" s="32">
        <v>3</v>
      </c>
      <c r="I23" s="33" t="str">
        <f t="shared" si="0"/>
        <v/>
      </c>
      <c r="J23" s="33">
        <f>_xlfn.NUMBERVALUE(I23)</f>
        <v>0</v>
      </c>
      <c r="K23" s="114"/>
      <c r="L23" s="114"/>
    </row>
    <row r="24" spans="1:12" s="36" customFormat="1" ht="23.25" customHeight="1" outlineLevel="1">
      <c r="A24" s="35">
        <f t="shared" si="2"/>
        <v>19.400000000000006</v>
      </c>
      <c r="B24" s="159">
        <v>2</v>
      </c>
      <c r="C24" s="35" t="s">
        <v>4626</v>
      </c>
      <c r="D24" s="35" t="s">
        <v>4627</v>
      </c>
      <c r="E24" s="35" t="s">
        <v>208</v>
      </c>
      <c r="F24" s="35" t="s">
        <v>182</v>
      </c>
      <c r="G24" s="31">
        <v>95</v>
      </c>
      <c r="H24" s="32">
        <v>1</v>
      </c>
      <c r="I24" s="33" t="str">
        <f t="shared" si="0"/>
        <v/>
      </c>
      <c r="J24" s="298" t="str">
        <f t="shared" si="1"/>
        <v/>
      </c>
      <c r="K24" s="114"/>
      <c r="L24" s="114"/>
    </row>
    <row r="25" spans="1:12" s="36" customFormat="1" ht="33.75" outlineLevel="1">
      <c r="A25" s="35">
        <f t="shared" si="2"/>
        <v>19.500000000000007</v>
      </c>
      <c r="B25" s="159">
        <v>2</v>
      </c>
      <c r="C25" s="35" t="s">
        <v>4628</v>
      </c>
      <c r="D25" s="35" t="s">
        <v>4594</v>
      </c>
      <c r="E25" s="35" t="s">
        <v>4629</v>
      </c>
      <c r="F25" s="35" t="s">
        <v>182</v>
      </c>
      <c r="G25" s="31">
        <v>96</v>
      </c>
      <c r="H25" s="32">
        <v>1</v>
      </c>
      <c r="I25" s="33" t="str">
        <f t="shared" si="0"/>
        <v/>
      </c>
      <c r="J25" s="298" t="str">
        <f t="shared" si="1"/>
        <v/>
      </c>
      <c r="K25" s="114"/>
      <c r="L25" s="114"/>
    </row>
    <row r="26" spans="1:12" s="36" customFormat="1" ht="34.5" outlineLevel="1" thickBot="1">
      <c r="A26" s="35">
        <f t="shared" si="2"/>
        <v>19.600000000000009</v>
      </c>
      <c r="B26" s="159">
        <v>2</v>
      </c>
      <c r="C26" s="170" t="s">
        <v>4630</v>
      </c>
      <c r="D26" s="170" t="s">
        <v>4631</v>
      </c>
      <c r="E26" s="170" t="s">
        <v>4632</v>
      </c>
      <c r="F26" s="170" t="s">
        <v>182</v>
      </c>
      <c r="G26" s="171">
        <v>97</v>
      </c>
      <c r="H26" s="172">
        <v>1</v>
      </c>
      <c r="I26" s="33" t="str">
        <f t="shared" si="0"/>
        <v/>
      </c>
      <c r="J26" s="299" t="str">
        <f t="shared" si="1"/>
        <v/>
      </c>
      <c r="K26" s="173"/>
      <c r="L26" s="173"/>
    </row>
    <row r="27" spans="1:12" s="36" customFormat="1" ht="23.25" thickTop="1">
      <c r="A27" s="174">
        <f t="shared" si="2"/>
        <v>20</v>
      </c>
      <c r="B27" s="175">
        <v>1</v>
      </c>
      <c r="C27" s="174" t="s">
        <v>4633</v>
      </c>
      <c r="D27" s="174" t="s">
        <v>4634</v>
      </c>
      <c r="E27" s="176"/>
      <c r="F27" s="176" t="s">
        <v>777</v>
      </c>
      <c r="G27" s="177">
        <v>98</v>
      </c>
      <c r="H27" s="178">
        <v>18</v>
      </c>
      <c r="I27" s="179" t="str">
        <f t="shared" si="0"/>
        <v/>
      </c>
      <c r="J27" s="300" t="str">
        <f t="shared" si="1"/>
        <v/>
      </c>
      <c r="K27" s="296" t="s">
        <v>4635</v>
      </c>
      <c r="L27" s="180"/>
    </row>
    <row r="28" spans="1:12" s="36" customFormat="1" ht="45" outlineLevel="1">
      <c r="A28" s="35">
        <f t="shared" si="2"/>
        <v>20.100000000000001</v>
      </c>
      <c r="B28" s="159">
        <v>2</v>
      </c>
      <c r="C28" s="35" t="s">
        <v>4636</v>
      </c>
      <c r="D28" s="35" t="s">
        <v>4597</v>
      </c>
      <c r="E28" s="35"/>
      <c r="F28" s="35" t="s">
        <v>781</v>
      </c>
      <c r="G28" s="31">
        <v>98</v>
      </c>
      <c r="H28" s="32">
        <v>11</v>
      </c>
      <c r="I28" s="33" t="str">
        <f t="shared" si="0"/>
        <v/>
      </c>
      <c r="J28" s="274">
        <f>_xlfn.NUMBERVALUE(I28)/10^J30</f>
        <v>0</v>
      </c>
      <c r="K28" s="114" t="s">
        <v>4637</v>
      </c>
      <c r="L28" s="181"/>
    </row>
    <row r="29" spans="1:12" s="36" customFormat="1" ht="23.25" customHeight="1" outlineLevel="1">
      <c r="A29" s="35">
        <f t="shared" si="2"/>
        <v>20.200000000000003</v>
      </c>
      <c r="B29" s="159">
        <v>2</v>
      </c>
      <c r="C29" s="35" t="s">
        <v>4638</v>
      </c>
      <c r="D29" s="35" t="s">
        <v>4600</v>
      </c>
      <c r="E29" s="35" t="s">
        <v>208</v>
      </c>
      <c r="F29" s="35" t="s">
        <v>182</v>
      </c>
      <c r="G29" s="31">
        <v>109</v>
      </c>
      <c r="H29" s="32">
        <v>1</v>
      </c>
      <c r="I29" s="33" t="str">
        <f t="shared" si="0"/>
        <v/>
      </c>
      <c r="J29" s="298" t="str">
        <f t="shared" si="1"/>
        <v/>
      </c>
      <c r="K29" s="114"/>
      <c r="L29" s="181"/>
    </row>
    <row r="30" spans="1:12" s="36" customFormat="1" ht="33.75" outlineLevel="1">
      <c r="A30" s="35">
        <f t="shared" si="2"/>
        <v>20.300000000000004</v>
      </c>
      <c r="B30" s="159">
        <v>2</v>
      </c>
      <c r="C30" s="35" t="s">
        <v>4639</v>
      </c>
      <c r="D30" s="35" t="s">
        <v>4640</v>
      </c>
      <c r="E30" s="35"/>
      <c r="F30" s="35" t="s">
        <v>456</v>
      </c>
      <c r="G30" s="31">
        <v>110</v>
      </c>
      <c r="H30" s="32">
        <v>3</v>
      </c>
      <c r="I30" s="33" t="str">
        <f t="shared" si="0"/>
        <v/>
      </c>
      <c r="J30" s="33">
        <f>_xlfn.NUMBERVALUE(I30)</f>
        <v>0</v>
      </c>
      <c r="K30" s="114" t="s">
        <v>4641</v>
      </c>
      <c r="L30" s="181"/>
    </row>
    <row r="31" spans="1:12" s="36" customFormat="1" ht="23.25" customHeight="1" outlineLevel="1">
      <c r="A31" s="35">
        <f t="shared" si="2"/>
        <v>20.400000000000006</v>
      </c>
      <c r="B31" s="159">
        <v>2</v>
      </c>
      <c r="C31" s="35" t="s">
        <v>4642</v>
      </c>
      <c r="D31" s="35" t="s">
        <v>4643</v>
      </c>
      <c r="E31" s="35" t="s">
        <v>208</v>
      </c>
      <c r="F31" s="35" t="s">
        <v>182</v>
      </c>
      <c r="G31" s="31">
        <v>113</v>
      </c>
      <c r="H31" s="32">
        <v>1</v>
      </c>
      <c r="I31" s="33" t="str">
        <f t="shared" si="0"/>
        <v/>
      </c>
      <c r="J31" s="298" t="str">
        <f t="shared" si="1"/>
        <v/>
      </c>
      <c r="K31" s="114" t="s">
        <v>4644</v>
      </c>
      <c r="L31" s="181"/>
    </row>
    <row r="32" spans="1:12" s="36" customFormat="1" ht="33.75" outlineLevel="1">
      <c r="A32" s="35">
        <f t="shared" si="2"/>
        <v>20.500000000000007</v>
      </c>
      <c r="B32" s="159">
        <v>2</v>
      </c>
      <c r="C32" s="35" t="s">
        <v>4645</v>
      </c>
      <c r="D32" s="35" t="s">
        <v>4602</v>
      </c>
      <c r="E32" s="35" t="s">
        <v>4629</v>
      </c>
      <c r="F32" s="35" t="s">
        <v>182</v>
      </c>
      <c r="G32" s="31">
        <v>114</v>
      </c>
      <c r="H32" s="32">
        <v>1</v>
      </c>
      <c r="I32" s="33" t="str">
        <f t="shared" si="0"/>
        <v/>
      </c>
      <c r="J32" s="298" t="str">
        <f t="shared" si="1"/>
        <v/>
      </c>
      <c r="K32" s="114" t="s">
        <v>4646</v>
      </c>
      <c r="L32" s="181"/>
    </row>
    <row r="33" spans="1:22" s="36" customFormat="1" ht="34.5" outlineLevel="1" thickBot="1">
      <c r="A33" s="182">
        <f t="shared" si="2"/>
        <v>20.600000000000009</v>
      </c>
      <c r="B33" s="183">
        <v>2</v>
      </c>
      <c r="C33" s="182" t="s">
        <v>4647</v>
      </c>
      <c r="D33" s="182" t="s">
        <v>4648</v>
      </c>
      <c r="E33" s="182" t="s">
        <v>4632</v>
      </c>
      <c r="F33" s="182" t="s">
        <v>182</v>
      </c>
      <c r="G33" s="184">
        <v>115</v>
      </c>
      <c r="H33" s="185">
        <v>1</v>
      </c>
      <c r="I33" s="186" t="str">
        <f t="shared" si="0"/>
        <v/>
      </c>
      <c r="J33" s="301" t="str">
        <f t="shared" si="1"/>
        <v/>
      </c>
      <c r="K33" s="297" t="s">
        <v>4649</v>
      </c>
      <c r="L33" s="187"/>
    </row>
    <row r="34" spans="1:22" s="36" customFormat="1" ht="23.25" thickTop="1">
      <c r="A34" s="26">
        <f t="shared" si="2"/>
        <v>21</v>
      </c>
      <c r="B34" s="158">
        <v>1</v>
      </c>
      <c r="C34" s="188" t="s">
        <v>4650</v>
      </c>
      <c r="D34" s="188" t="s">
        <v>4651</v>
      </c>
      <c r="E34" s="188"/>
      <c r="F34" s="189" t="s">
        <v>777</v>
      </c>
      <c r="G34" s="190">
        <v>116</v>
      </c>
      <c r="H34" s="191">
        <v>18</v>
      </c>
      <c r="I34" s="192" t="str">
        <f t="shared" si="0"/>
        <v/>
      </c>
      <c r="J34" s="302" t="str">
        <f t="shared" si="1"/>
        <v/>
      </c>
      <c r="K34" s="193"/>
      <c r="L34" s="193"/>
    </row>
    <row r="35" spans="1:22" s="36" customFormat="1" outlineLevel="1">
      <c r="A35" s="35">
        <f t="shared" si="2"/>
        <v>21.1</v>
      </c>
      <c r="B35" s="159">
        <v>2</v>
      </c>
      <c r="C35" s="35" t="s">
        <v>4652</v>
      </c>
      <c r="D35" s="35" t="s">
        <v>4604</v>
      </c>
      <c r="E35" s="35"/>
      <c r="F35" s="35" t="s">
        <v>781</v>
      </c>
      <c r="G35" s="31">
        <v>116</v>
      </c>
      <c r="H35" s="32">
        <v>11</v>
      </c>
      <c r="I35" s="33" t="str">
        <f t="shared" si="0"/>
        <v/>
      </c>
      <c r="J35" s="274">
        <f>_xlfn.NUMBERVALUE(I35)/10^J37</f>
        <v>0</v>
      </c>
      <c r="K35" s="114"/>
      <c r="L35" s="114"/>
    </row>
    <row r="36" spans="1:22" s="36" customFormat="1" ht="23.25" customHeight="1" outlineLevel="1">
      <c r="A36" s="35">
        <f t="shared" si="2"/>
        <v>21.200000000000003</v>
      </c>
      <c r="B36" s="159">
        <v>2</v>
      </c>
      <c r="C36" s="35" t="s">
        <v>4653</v>
      </c>
      <c r="D36" s="35" t="s">
        <v>4606</v>
      </c>
      <c r="E36" s="35" t="s">
        <v>208</v>
      </c>
      <c r="F36" s="35" t="s">
        <v>182</v>
      </c>
      <c r="G36" s="31">
        <v>127</v>
      </c>
      <c r="H36" s="32">
        <v>1</v>
      </c>
      <c r="I36" s="192" t="str">
        <f t="shared" si="0"/>
        <v/>
      </c>
      <c r="J36" s="302" t="str">
        <f t="shared" si="1"/>
        <v/>
      </c>
      <c r="K36" s="114"/>
      <c r="L36" s="114"/>
    </row>
    <row r="37" spans="1:22" s="36" customFormat="1" outlineLevel="1">
      <c r="A37" s="35">
        <f t="shared" si="2"/>
        <v>21.300000000000004</v>
      </c>
      <c r="B37" s="159">
        <v>2</v>
      </c>
      <c r="C37" s="35" t="s">
        <v>4654</v>
      </c>
      <c r="D37" s="35" t="s">
        <v>4655</v>
      </c>
      <c r="E37" s="35"/>
      <c r="F37" s="35" t="s">
        <v>456</v>
      </c>
      <c r="G37" s="31">
        <v>128</v>
      </c>
      <c r="H37" s="32">
        <v>3</v>
      </c>
      <c r="I37" s="192" t="str">
        <f t="shared" si="0"/>
        <v/>
      </c>
      <c r="J37" s="33">
        <f>_xlfn.NUMBERVALUE(I37)</f>
        <v>0</v>
      </c>
      <c r="K37" s="114"/>
      <c r="L37" s="114"/>
    </row>
    <row r="38" spans="1:22" s="36" customFormat="1" ht="23.25" customHeight="1" outlineLevel="1">
      <c r="A38" s="35">
        <f t="shared" si="2"/>
        <v>21.400000000000006</v>
      </c>
      <c r="B38" s="159">
        <v>2</v>
      </c>
      <c r="C38" s="35" t="s">
        <v>4656</v>
      </c>
      <c r="D38" s="35" t="s">
        <v>4657</v>
      </c>
      <c r="E38" s="35" t="s">
        <v>208</v>
      </c>
      <c r="F38" s="35" t="s">
        <v>182</v>
      </c>
      <c r="G38" s="31">
        <v>131</v>
      </c>
      <c r="H38" s="32">
        <v>1</v>
      </c>
      <c r="I38" s="192" t="str">
        <f t="shared" si="0"/>
        <v/>
      </c>
      <c r="J38" s="302" t="str">
        <f t="shared" si="1"/>
        <v/>
      </c>
      <c r="K38" s="114"/>
      <c r="L38" s="114"/>
    </row>
    <row r="39" spans="1:22" s="36" customFormat="1" ht="33.75" outlineLevel="1">
      <c r="A39" s="35">
        <f t="shared" si="2"/>
        <v>21.500000000000007</v>
      </c>
      <c r="B39" s="159">
        <v>2</v>
      </c>
      <c r="C39" s="35" t="s">
        <v>4658</v>
      </c>
      <c r="D39" s="35" t="s">
        <v>4608</v>
      </c>
      <c r="E39" s="35" t="s">
        <v>4629</v>
      </c>
      <c r="F39" s="35" t="s">
        <v>182</v>
      </c>
      <c r="G39" s="31">
        <v>132</v>
      </c>
      <c r="H39" s="32">
        <v>1</v>
      </c>
      <c r="I39" s="192" t="str">
        <f t="shared" si="0"/>
        <v/>
      </c>
      <c r="J39" s="302" t="str">
        <f t="shared" si="1"/>
        <v/>
      </c>
      <c r="K39" s="114"/>
      <c r="L39" s="114"/>
    </row>
    <row r="40" spans="1:22" s="36" customFormat="1" ht="33.75" outlineLevel="1">
      <c r="A40" s="35">
        <f t="shared" si="2"/>
        <v>21.600000000000009</v>
      </c>
      <c r="B40" s="159">
        <v>2</v>
      </c>
      <c r="C40" s="35" t="s">
        <v>4659</v>
      </c>
      <c r="D40" s="35" t="s">
        <v>4660</v>
      </c>
      <c r="E40" s="35" t="s">
        <v>4632</v>
      </c>
      <c r="F40" s="35" t="s">
        <v>182</v>
      </c>
      <c r="G40" s="31">
        <v>133</v>
      </c>
      <c r="H40" s="32">
        <v>1</v>
      </c>
      <c r="I40" s="192" t="str">
        <f t="shared" si="0"/>
        <v/>
      </c>
      <c r="J40" s="302" t="str">
        <f t="shared" si="1"/>
        <v/>
      </c>
      <c r="K40" s="114"/>
      <c r="L40" s="114"/>
    </row>
    <row r="41" spans="1:22" s="36" customFormat="1" ht="45" hidden="1">
      <c r="A41" s="40">
        <f t="shared" si="2"/>
        <v>22</v>
      </c>
      <c r="B41" s="163">
        <v>1</v>
      </c>
      <c r="C41" s="40" t="s">
        <v>4661</v>
      </c>
      <c r="D41" s="40" t="s">
        <v>4662</v>
      </c>
      <c r="E41" s="40" t="s">
        <v>181</v>
      </c>
      <c r="F41" s="40" t="s">
        <v>182</v>
      </c>
      <c r="G41" s="43">
        <v>134</v>
      </c>
      <c r="H41" s="44">
        <v>1</v>
      </c>
      <c r="I41" s="45" t="str">
        <f t="shared" si="0"/>
        <v/>
      </c>
      <c r="J41" s="303" t="str">
        <f t="shared" si="1"/>
        <v/>
      </c>
      <c r="K41" s="113"/>
      <c r="L41" s="113" t="s">
        <v>10</v>
      </c>
    </row>
    <row r="42" spans="1:22" s="36" customFormat="1" ht="45" hidden="1">
      <c r="A42" s="40">
        <f t="shared" si="2"/>
        <v>23</v>
      </c>
      <c r="B42" s="163">
        <v>1</v>
      </c>
      <c r="C42" s="40" t="s">
        <v>4663</v>
      </c>
      <c r="D42" s="40" t="s">
        <v>4664</v>
      </c>
      <c r="E42" s="40" t="s">
        <v>181</v>
      </c>
      <c r="F42" s="40" t="s">
        <v>182</v>
      </c>
      <c r="G42" s="43">
        <v>135</v>
      </c>
      <c r="H42" s="44">
        <v>1</v>
      </c>
      <c r="I42" s="45" t="str">
        <f t="shared" si="0"/>
        <v/>
      </c>
      <c r="J42" s="303" t="str">
        <f t="shared" si="1"/>
        <v/>
      </c>
      <c r="K42" s="113"/>
      <c r="L42" s="113" t="s">
        <v>10</v>
      </c>
    </row>
    <row r="43" spans="1:22" s="36" customFormat="1">
      <c r="A43" s="26">
        <f t="shared" si="2"/>
        <v>24</v>
      </c>
      <c r="B43" s="158">
        <v>1</v>
      </c>
      <c r="C43" s="26" t="s">
        <v>4665</v>
      </c>
      <c r="D43" s="26" t="s">
        <v>3936</v>
      </c>
      <c r="E43" s="26"/>
      <c r="F43" s="35" t="s">
        <v>342</v>
      </c>
      <c r="G43" s="31">
        <v>136</v>
      </c>
      <c r="H43" s="32">
        <v>8</v>
      </c>
      <c r="I43" s="33" t="str">
        <f t="shared" si="0"/>
        <v/>
      </c>
      <c r="J43" s="245" t="str">
        <f t="shared" ref="J43" si="4">IF(AND(I43&lt;&gt;"",I43&lt;&gt;"00000000"),DATE(LEFT(I43,4),MID(I43,5,2),RIGHT(I43,2)),"")</f>
        <v/>
      </c>
      <c r="K43" s="114" t="s">
        <v>4666</v>
      </c>
      <c r="L43" s="114"/>
    </row>
    <row r="44" spans="1:22" s="36" customFormat="1">
      <c r="A44" s="26">
        <f t="shared" si="2"/>
        <v>25</v>
      </c>
      <c r="B44" s="158">
        <v>1</v>
      </c>
      <c r="C44" s="26" t="s">
        <v>4667</v>
      </c>
      <c r="D44" s="26" t="s">
        <v>747</v>
      </c>
      <c r="E44" s="26"/>
      <c r="F44" s="35" t="s">
        <v>161</v>
      </c>
      <c r="G44" s="31">
        <v>144</v>
      </c>
      <c r="H44" s="32">
        <v>4</v>
      </c>
      <c r="I44" s="33" t="str">
        <f t="shared" si="0"/>
        <v/>
      </c>
      <c r="J44" s="298" t="str">
        <f t="shared" si="1"/>
        <v/>
      </c>
      <c r="K44" s="114"/>
      <c r="L44" s="114"/>
    </row>
    <row r="45" spans="1:22" s="36" customFormat="1">
      <c r="A45" s="26">
        <f t="shared" si="2"/>
        <v>26</v>
      </c>
      <c r="B45" s="158">
        <v>1</v>
      </c>
      <c r="C45" s="26" t="s">
        <v>4668</v>
      </c>
      <c r="D45" s="26" t="s">
        <v>722</v>
      </c>
      <c r="E45" s="26"/>
      <c r="F45" s="35" t="s">
        <v>282</v>
      </c>
      <c r="G45" s="31">
        <v>148</v>
      </c>
      <c r="H45" s="32">
        <v>3</v>
      </c>
      <c r="I45" s="33" t="str">
        <f t="shared" si="0"/>
        <v/>
      </c>
      <c r="J45" s="298" t="str">
        <f t="shared" si="1"/>
        <v/>
      </c>
      <c r="K45" s="114"/>
      <c r="L45" s="114"/>
    </row>
    <row r="46" spans="1:22" s="36" customFormat="1">
      <c r="A46" s="26">
        <f t="shared" si="2"/>
        <v>27</v>
      </c>
      <c r="B46" s="158">
        <v>1</v>
      </c>
      <c r="C46" s="26" t="s">
        <v>1013</v>
      </c>
      <c r="D46" s="26"/>
      <c r="E46" s="26"/>
      <c r="F46" s="35"/>
      <c r="G46" s="31">
        <v>151</v>
      </c>
      <c r="H46" s="32">
        <v>25</v>
      </c>
      <c r="I46" s="33" t="str">
        <f t="shared" si="0"/>
        <v/>
      </c>
      <c r="J46" s="33" t="str">
        <f t="shared" si="1"/>
        <v/>
      </c>
      <c r="K46" s="114"/>
      <c r="L46" s="114"/>
    </row>
    <row r="47" spans="1:22" s="36" customFormat="1" ht="12.75" customHeight="1">
      <c r="A47" s="26">
        <f t="shared" si="2"/>
        <v>28</v>
      </c>
      <c r="B47" s="158">
        <v>1</v>
      </c>
      <c r="C47" s="26" t="s">
        <v>4669</v>
      </c>
      <c r="D47" s="26" t="s">
        <v>749</v>
      </c>
      <c r="E47" s="26" t="s">
        <v>750</v>
      </c>
      <c r="F47" s="35" t="s">
        <v>182</v>
      </c>
      <c r="G47" s="31">
        <v>176</v>
      </c>
      <c r="H47" s="32">
        <v>1</v>
      </c>
      <c r="I47" s="33" t="str">
        <f t="shared" si="0"/>
        <v/>
      </c>
      <c r="J47" s="298" t="str">
        <f t="shared" si="1"/>
        <v/>
      </c>
      <c r="K47" s="114"/>
      <c r="L47" s="114"/>
    </row>
    <row r="48" spans="1:22" s="73" customFormat="1" ht="12.75" customHeight="1">
      <c r="A48" s="105"/>
      <c r="B48" s="106"/>
      <c r="C48" s="69" t="s">
        <v>4670</v>
      </c>
      <c r="D48" s="67"/>
      <c r="E48" s="67"/>
      <c r="F48" s="67"/>
      <c r="G48" s="67"/>
      <c r="H48" s="194"/>
      <c r="I48" s="195"/>
      <c r="J48" s="195"/>
      <c r="K48" s="72"/>
      <c r="L48" s="67"/>
      <c r="M48" s="107"/>
      <c r="N48" s="107"/>
      <c r="O48" s="108"/>
      <c r="P48" s="108"/>
      <c r="Q48" s="108"/>
      <c r="R48" s="108"/>
      <c r="S48" s="108"/>
      <c r="T48" s="108"/>
      <c r="U48" s="108"/>
      <c r="V48" s="108"/>
    </row>
    <row r="49" spans="1:12" s="36" customFormat="1" ht="12.75" customHeight="1" outlineLevel="1">
      <c r="A49" s="26">
        <f>IF(B49=1,TRUNC(A47)+1,A47+0.1)</f>
        <v>29</v>
      </c>
      <c r="B49" s="158">
        <v>1</v>
      </c>
      <c r="C49" s="26" t="s">
        <v>4671</v>
      </c>
      <c r="D49" s="26" t="s">
        <v>4672</v>
      </c>
      <c r="E49" s="26"/>
      <c r="F49" s="35" t="s">
        <v>855</v>
      </c>
      <c r="G49" s="31">
        <v>177</v>
      </c>
      <c r="H49" s="32">
        <v>10</v>
      </c>
      <c r="I49" s="33" t="str">
        <f t="shared" ref="I49:I57" si="5">MID($I$1,G49,H49)</f>
        <v/>
      </c>
      <c r="J49" s="274">
        <f>IF(J50="-",_xlfn.NUMBERVALUE(I49)/100000*-1,_xlfn.NUMBERVALUE(I49)/100000)</f>
        <v>0</v>
      </c>
      <c r="K49" s="114"/>
      <c r="L49" s="114"/>
    </row>
    <row r="50" spans="1:12" s="36" customFormat="1" ht="23.25" customHeight="1" outlineLevel="1">
      <c r="A50" s="26">
        <f>IF(B50=1,TRUNC(A49)+1,A49+0.1)</f>
        <v>30</v>
      </c>
      <c r="B50" s="158">
        <v>1</v>
      </c>
      <c r="C50" s="26" t="s">
        <v>4673</v>
      </c>
      <c r="D50" s="26" t="s">
        <v>4674</v>
      </c>
      <c r="E50" s="26" t="s">
        <v>208</v>
      </c>
      <c r="F50" s="35" t="s">
        <v>182</v>
      </c>
      <c r="G50" s="31">
        <v>187</v>
      </c>
      <c r="H50" s="32">
        <v>1</v>
      </c>
      <c r="I50" s="33" t="str">
        <f t="shared" si="5"/>
        <v/>
      </c>
      <c r="J50" s="298" t="str">
        <f t="shared" si="1"/>
        <v/>
      </c>
      <c r="K50" s="114"/>
      <c r="L50" s="114"/>
    </row>
    <row r="51" spans="1:12" s="36" customFormat="1" ht="24.75" customHeight="1" outlineLevel="1">
      <c r="A51" s="26">
        <f t="shared" ref="A51:A57" si="6">IF(B51=1,TRUNC(A50)+1,A50+0.1)</f>
        <v>31</v>
      </c>
      <c r="B51" s="158">
        <v>1</v>
      </c>
      <c r="C51" s="26" t="s">
        <v>4675</v>
      </c>
      <c r="D51" s="26" t="s">
        <v>4594</v>
      </c>
      <c r="E51" s="26" t="s">
        <v>4629</v>
      </c>
      <c r="F51" s="35" t="s">
        <v>182</v>
      </c>
      <c r="G51" s="31">
        <v>188</v>
      </c>
      <c r="H51" s="32">
        <v>1</v>
      </c>
      <c r="I51" s="33" t="str">
        <f t="shared" si="5"/>
        <v/>
      </c>
      <c r="J51" s="298" t="str">
        <f t="shared" si="1"/>
        <v/>
      </c>
      <c r="K51" s="114"/>
      <c r="L51" s="114"/>
    </row>
    <row r="52" spans="1:12" s="36" customFormat="1" ht="12.75" customHeight="1" outlineLevel="1">
      <c r="A52" s="26">
        <f t="shared" si="6"/>
        <v>32</v>
      </c>
      <c r="B52" s="158">
        <v>1</v>
      </c>
      <c r="C52" s="26" t="s">
        <v>4676</v>
      </c>
      <c r="D52" s="26" t="s">
        <v>4677</v>
      </c>
      <c r="E52" s="26"/>
      <c r="F52" s="35" t="s">
        <v>855</v>
      </c>
      <c r="G52" s="31">
        <v>189</v>
      </c>
      <c r="H52" s="32">
        <v>10</v>
      </c>
      <c r="I52" s="33" t="str">
        <f t="shared" si="5"/>
        <v/>
      </c>
      <c r="J52" s="274">
        <f>IF(J53="-",_xlfn.NUMBERVALUE(I52)/100000*-1,_xlfn.NUMBERVALUE(I52)/100000)</f>
        <v>0</v>
      </c>
      <c r="K52" s="114"/>
      <c r="L52" s="114"/>
    </row>
    <row r="53" spans="1:12" s="36" customFormat="1" ht="23.25" customHeight="1" outlineLevel="1">
      <c r="A53" s="26">
        <f t="shared" si="6"/>
        <v>33</v>
      </c>
      <c r="B53" s="158">
        <v>1</v>
      </c>
      <c r="C53" s="26" t="s">
        <v>4678</v>
      </c>
      <c r="D53" s="26" t="s">
        <v>4679</v>
      </c>
      <c r="E53" s="26" t="s">
        <v>208</v>
      </c>
      <c r="F53" s="35" t="s">
        <v>182</v>
      </c>
      <c r="G53" s="31">
        <v>199</v>
      </c>
      <c r="H53" s="32">
        <v>1</v>
      </c>
      <c r="I53" s="33" t="str">
        <f t="shared" si="5"/>
        <v/>
      </c>
      <c r="J53" s="298" t="str">
        <f t="shared" si="1"/>
        <v/>
      </c>
      <c r="K53" s="114"/>
      <c r="L53" s="114"/>
    </row>
    <row r="54" spans="1:12" s="36" customFormat="1" ht="24.75" customHeight="1" outlineLevel="1">
      <c r="A54" s="26">
        <f t="shared" si="6"/>
        <v>34</v>
      </c>
      <c r="B54" s="158">
        <v>1</v>
      </c>
      <c r="C54" s="26" t="s">
        <v>4680</v>
      </c>
      <c r="D54" s="26" t="s">
        <v>4681</v>
      </c>
      <c r="E54" s="26" t="s">
        <v>4629</v>
      </c>
      <c r="F54" s="35" t="s">
        <v>182</v>
      </c>
      <c r="G54" s="31">
        <v>200</v>
      </c>
      <c r="H54" s="32">
        <v>1</v>
      </c>
      <c r="I54" s="33" t="str">
        <f t="shared" si="5"/>
        <v/>
      </c>
      <c r="J54" s="298" t="str">
        <f t="shared" si="1"/>
        <v/>
      </c>
      <c r="K54" s="114"/>
      <c r="L54" s="114"/>
    </row>
    <row r="55" spans="1:12" s="36" customFormat="1" ht="12.75" customHeight="1" outlineLevel="1">
      <c r="A55" s="26">
        <f t="shared" si="6"/>
        <v>35</v>
      </c>
      <c r="B55" s="158">
        <v>1</v>
      </c>
      <c r="C55" s="26" t="s">
        <v>4682</v>
      </c>
      <c r="D55" s="26" t="s">
        <v>4683</v>
      </c>
      <c r="E55" s="26"/>
      <c r="F55" s="35" t="s">
        <v>855</v>
      </c>
      <c r="G55" s="31">
        <v>201</v>
      </c>
      <c r="H55" s="32">
        <v>10</v>
      </c>
      <c r="I55" s="33" t="str">
        <f t="shared" si="5"/>
        <v/>
      </c>
      <c r="J55" s="274">
        <f>IF(J56="-",_xlfn.NUMBERVALUE(I55)/100000*-1,_xlfn.NUMBERVALUE(I55)/100000)</f>
        <v>0</v>
      </c>
      <c r="K55" s="114"/>
      <c r="L55" s="114"/>
    </row>
    <row r="56" spans="1:12" s="36" customFormat="1" ht="23.25" customHeight="1" outlineLevel="1">
      <c r="A56" s="26">
        <f t="shared" si="6"/>
        <v>36</v>
      </c>
      <c r="B56" s="158">
        <v>1</v>
      </c>
      <c r="C56" s="26" t="s">
        <v>4684</v>
      </c>
      <c r="D56" s="26" t="s">
        <v>4685</v>
      </c>
      <c r="E56" s="26" t="s">
        <v>208</v>
      </c>
      <c r="F56" s="35" t="s">
        <v>182</v>
      </c>
      <c r="G56" s="31">
        <v>211</v>
      </c>
      <c r="H56" s="32">
        <v>1</v>
      </c>
      <c r="I56" s="192" t="str">
        <f t="shared" si="5"/>
        <v/>
      </c>
      <c r="J56" s="302" t="str">
        <f t="shared" si="1"/>
        <v/>
      </c>
      <c r="K56" s="114"/>
      <c r="L56" s="114"/>
    </row>
    <row r="57" spans="1:12" s="36" customFormat="1" ht="24.75" customHeight="1" outlineLevel="1" thickBot="1">
      <c r="A57" s="26">
        <f t="shared" si="6"/>
        <v>37</v>
      </c>
      <c r="B57" s="158">
        <v>1</v>
      </c>
      <c r="C57" s="26" t="s">
        <v>4686</v>
      </c>
      <c r="D57" s="26" t="s">
        <v>4687</v>
      </c>
      <c r="E57" s="26" t="s">
        <v>4629</v>
      </c>
      <c r="F57" s="35" t="s">
        <v>182</v>
      </c>
      <c r="G57" s="31">
        <v>212</v>
      </c>
      <c r="H57" s="32">
        <v>1</v>
      </c>
      <c r="I57" s="133" t="str">
        <f t="shared" si="5"/>
        <v/>
      </c>
      <c r="J57" s="304" t="str">
        <f t="shared" si="1"/>
        <v/>
      </c>
      <c r="K57" s="114"/>
      <c r="L57" s="114"/>
    </row>
    <row r="58" spans="1:12" ht="13.5" thickTop="1"/>
  </sheetData>
  <autoFilter ref="A1:L57" xr:uid="{00000000-0009-0000-0000-000020000000}">
    <filterColumn colId="11">
      <filters blank="1"/>
    </filterColumn>
  </autoFilter>
  <conditionalFormatting sqref="A2:K5 A16:K20 A15:I15 K15 A44:K48 A43:I43 K43 A7:K8 A6:I6 K6 A10:K11 A9:I9 K9 A13:K14 A12:I12 K12 A50:K51 A49:I49 K49 A53:K54 A52:I52 K52 A56:K200 A55:I55 K55 A22:K27 A21:I21 K21 A29:K34 A28:I28 K28 A36:K42 A35:I35 K35">
    <cfRule type="expression" dxfId="79" priority="6">
      <formula>$K2&lt;&gt;""</formula>
    </cfRule>
  </conditionalFormatting>
  <conditionalFormatting sqref="L2:L200">
    <cfRule type="expression" dxfId="78" priority="5">
      <formula>$K2&lt;&gt;""</formula>
    </cfRule>
  </conditionalFormatting>
  <conditionalFormatting sqref="J15">
    <cfRule type="expression" dxfId="77" priority="4">
      <formula>OR($K15&lt;&gt;"",$M15&lt;&gt;"")</formula>
    </cfRule>
  </conditionalFormatting>
  <conditionalFormatting sqref="J43">
    <cfRule type="expression" dxfId="76" priority="3">
      <formula>OR($K43&lt;&gt;"",$M43&lt;&gt;"")</formula>
    </cfRule>
  </conditionalFormatting>
  <conditionalFormatting sqref="J6 J9 J12 J49 J52 J55">
    <cfRule type="expression" dxfId="75" priority="2">
      <formula>OR($K6&lt;&gt;"",$M6&lt;&gt;"")</formula>
    </cfRule>
  </conditionalFormatting>
  <conditionalFormatting sqref="J35 J28 J21">
    <cfRule type="expression" dxfId="74" priority="1">
      <formula>OR($K21&lt;&gt;"",$M21&lt;&gt;"")</formula>
    </cfRule>
  </conditionalFormatting>
  <pageMargins left="0.75" right="0.75" top="1" bottom="1" header="0.5" footer="0.5"/>
  <pageSetup paperSize="9" orientation="portrait" verticalDpi="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3" filterMode="1">
    <tabColor rgb="FF0070C0"/>
    <outlinePr summaryBelow="0"/>
  </sheetPr>
  <dimension ref="A1:L52"/>
  <sheetViews>
    <sheetView workbookViewId="0">
      <pane xSplit="10" ySplit="1" topLeftCell="K17" activePane="bottomRight" state="frozen"/>
      <selection pane="topRight" activeCell="K1" sqref="K1"/>
      <selection pane="bottomLeft" activeCell="A2" sqref="A2"/>
      <selection pane="bottomRight" activeCell="A2" sqref="A2"/>
    </sheetView>
  </sheetViews>
  <sheetFormatPr defaultRowHeight="12.75" outlineLevelRow="1"/>
  <cols>
    <col min="1" max="1" width="4.3984375" style="88" bestFit="1" customWidth="1"/>
    <col min="2" max="2" width="2.19921875" style="89" customWidth="1"/>
    <col min="3" max="3" width="13.296875" style="88" bestFit="1" customWidth="1"/>
    <col min="4" max="4" width="35.59765625" style="88" bestFit="1" customWidth="1"/>
    <col min="5" max="5" width="26.3984375" style="88" customWidth="1"/>
    <col min="6" max="6" width="6.796875" style="88" customWidth="1"/>
    <col min="7" max="7" width="5.69921875" style="88" bestFit="1" customWidth="1"/>
    <col min="8" max="8" width="4.898437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12.75" customHeight="1">
      <c r="A2" s="26">
        <v>1</v>
      </c>
      <c r="B2" s="158">
        <v>1</v>
      </c>
      <c r="C2" s="75" t="s">
        <v>4688</v>
      </c>
      <c r="D2" s="75" t="s">
        <v>2822</v>
      </c>
      <c r="E2" s="75"/>
      <c r="F2" s="76" t="s">
        <v>846</v>
      </c>
      <c r="G2" s="76">
        <v>1</v>
      </c>
      <c r="H2" s="77">
        <v>7</v>
      </c>
      <c r="I2" s="33" t="str">
        <f>MID($I$1,G2,H2)</f>
        <v/>
      </c>
      <c r="J2" s="33" t="str">
        <f t="shared" ref="J2:J51" si="0">I2</f>
        <v/>
      </c>
      <c r="K2" s="114"/>
      <c r="L2" s="114"/>
    </row>
    <row r="3" spans="1:12" s="36" customFormat="1" ht="12.75" customHeight="1" outlineLevel="1">
      <c r="A3" s="35">
        <f>IF(B3=1,TRUNC(A2)+1,A2+0.1)</f>
        <v>1.1000000000000001</v>
      </c>
      <c r="B3" s="159">
        <v>2</v>
      </c>
      <c r="C3" s="76" t="s">
        <v>4689</v>
      </c>
      <c r="D3" s="76" t="s">
        <v>4443</v>
      </c>
      <c r="E3" s="76"/>
      <c r="F3" s="76" t="s">
        <v>254</v>
      </c>
      <c r="G3" s="76">
        <v>1</v>
      </c>
      <c r="H3" s="77">
        <v>6</v>
      </c>
      <c r="I3" s="33" t="str">
        <f t="shared" ref="I3:I51" si="1">MID($I$1,G3,H3)</f>
        <v/>
      </c>
      <c r="J3" s="33" t="str">
        <f t="shared" si="0"/>
        <v/>
      </c>
      <c r="K3" s="114"/>
      <c r="L3" s="114"/>
    </row>
    <row r="4" spans="1:12" s="36" customFormat="1" ht="12.75" customHeight="1" outlineLevel="1">
      <c r="A4" s="35">
        <f t="shared" ref="A4:A49" si="2">IF(B4=1,TRUNC(A3)+1,A3+0.1)</f>
        <v>1.2000000000000002</v>
      </c>
      <c r="B4" s="159">
        <v>2</v>
      </c>
      <c r="C4" s="76" t="s">
        <v>4690</v>
      </c>
      <c r="D4" s="76" t="s">
        <v>4445</v>
      </c>
      <c r="E4" s="76"/>
      <c r="F4" s="76" t="s">
        <v>182</v>
      </c>
      <c r="G4" s="76">
        <v>7</v>
      </c>
      <c r="H4" s="77">
        <v>1</v>
      </c>
      <c r="I4" s="33" t="str">
        <f t="shared" si="1"/>
        <v/>
      </c>
      <c r="J4" s="33" t="str">
        <f t="shared" si="0"/>
        <v/>
      </c>
      <c r="K4" s="114"/>
      <c r="L4" s="114"/>
    </row>
    <row r="5" spans="1:12" s="36" customFormat="1" ht="12.75" customHeight="1">
      <c r="A5" s="26">
        <f>IF(B5=1,TRUNC(A4)+1,A4+0.1)</f>
        <v>2</v>
      </c>
      <c r="B5" s="158">
        <v>1</v>
      </c>
      <c r="C5" s="75" t="s">
        <v>4691</v>
      </c>
      <c r="D5" s="75" t="s">
        <v>306</v>
      </c>
      <c r="E5" s="75"/>
      <c r="F5" s="76" t="s">
        <v>307</v>
      </c>
      <c r="G5" s="76">
        <v>8</v>
      </c>
      <c r="H5" s="77">
        <v>12</v>
      </c>
      <c r="I5" s="33" t="str">
        <f t="shared" si="1"/>
        <v/>
      </c>
      <c r="J5" s="33" t="str">
        <f t="shared" si="0"/>
        <v/>
      </c>
      <c r="K5" s="114" t="s">
        <v>4180</v>
      </c>
      <c r="L5" s="114"/>
    </row>
    <row r="6" spans="1:12" s="36" customFormat="1" ht="12.75" customHeight="1" outlineLevel="1">
      <c r="A6" s="35">
        <f t="shared" si="2"/>
        <v>2.1</v>
      </c>
      <c r="B6" s="159">
        <v>2</v>
      </c>
      <c r="C6" s="76" t="s">
        <v>4692</v>
      </c>
      <c r="D6" s="76" t="s">
        <v>2868</v>
      </c>
      <c r="E6" s="76" t="s">
        <v>246</v>
      </c>
      <c r="F6" s="76" t="s">
        <v>156</v>
      </c>
      <c r="G6" s="76">
        <v>8</v>
      </c>
      <c r="H6" s="77">
        <v>2</v>
      </c>
      <c r="I6" s="33" t="str">
        <f t="shared" si="1"/>
        <v/>
      </c>
      <c r="J6" s="33" t="str">
        <f t="shared" si="0"/>
        <v/>
      </c>
      <c r="K6" s="114"/>
      <c r="L6" s="114"/>
    </row>
    <row r="7" spans="1:12" s="36" customFormat="1" ht="12.75" customHeight="1" outlineLevel="1">
      <c r="A7" s="35">
        <f t="shared" si="2"/>
        <v>2.2000000000000002</v>
      </c>
      <c r="B7" s="159">
        <v>2</v>
      </c>
      <c r="C7" s="76" t="s">
        <v>4693</v>
      </c>
      <c r="D7" s="76" t="s">
        <v>312</v>
      </c>
      <c r="E7" s="76"/>
      <c r="F7" s="76" t="s">
        <v>313</v>
      </c>
      <c r="G7" s="76">
        <v>10</v>
      </c>
      <c r="H7" s="77">
        <v>9</v>
      </c>
      <c r="I7" s="33" t="str">
        <f t="shared" si="1"/>
        <v/>
      </c>
      <c r="J7" s="33" t="str">
        <f t="shared" si="0"/>
        <v/>
      </c>
      <c r="K7" s="114"/>
      <c r="L7" s="114"/>
    </row>
    <row r="8" spans="1:12" s="36" customFormat="1" ht="12.75" customHeight="1" outlineLevel="1">
      <c r="A8" s="35">
        <f t="shared" si="2"/>
        <v>2.3000000000000003</v>
      </c>
      <c r="B8" s="159">
        <v>2</v>
      </c>
      <c r="C8" s="76" t="s">
        <v>4694</v>
      </c>
      <c r="D8" s="76" t="s">
        <v>2871</v>
      </c>
      <c r="E8" s="76" t="s">
        <v>2872</v>
      </c>
      <c r="F8" s="76" t="s">
        <v>965</v>
      </c>
      <c r="G8" s="76">
        <v>19</v>
      </c>
      <c r="H8" s="77">
        <v>1</v>
      </c>
      <c r="I8" s="33" t="str">
        <f t="shared" si="1"/>
        <v/>
      </c>
      <c r="J8" s="243" t="str">
        <f t="shared" si="0"/>
        <v/>
      </c>
      <c r="K8" s="114"/>
      <c r="L8" s="114"/>
    </row>
    <row r="9" spans="1:12" s="36" customFormat="1" ht="12.75" customHeight="1">
      <c r="A9" s="26">
        <f t="shared" si="2"/>
        <v>3</v>
      </c>
      <c r="B9" s="158">
        <v>1</v>
      </c>
      <c r="C9" s="75" t="s">
        <v>4695</v>
      </c>
      <c r="D9" s="75" t="s">
        <v>2844</v>
      </c>
      <c r="E9" s="75"/>
      <c r="F9" s="76" t="s">
        <v>846</v>
      </c>
      <c r="G9" s="76">
        <v>20</v>
      </c>
      <c r="H9" s="77">
        <v>7</v>
      </c>
      <c r="I9" s="33" t="str">
        <f t="shared" si="1"/>
        <v/>
      </c>
      <c r="J9" s="33" t="str">
        <f t="shared" si="0"/>
        <v/>
      </c>
      <c r="K9" s="114"/>
      <c r="L9" s="114"/>
    </row>
    <row r="10" spans="1:12" s="36" customFormat="1" ht="12.75" customHeight="1">
      <c r="A10" s="26">
        <f t="shared" si="2"/>
        <v>4</v>
      </c>
      <c r="B10" s="158">
        <v>1</v>
      </c>
      <c r="C10" s="75" t="s">
        <v>4696</v>
      </c>
      <c r="D10" s="75" t="s">
        <v>745</v>
      </c>
      <c r="E10" s="75"/>
      <c r="F10" s="76" t="s">
        <v>342</v>
      </c>
      <c r="G10" s="76">
        <v>27</v>
      </c>
      <c r="H10" s="77">
        <v>8</v>
      </c>
      <c r="I10" s="33" t="str">
        <f t="shared" si="1"/>
        <v/>
      </c>
      <c r="J10" s="245" t="str">
        <f>IF(AND(I10&lt;&gt;"",I10&lt;&gt;"00000000"),DATE(LEFT(I10,4),MID(I10,5,2),RIGHT(I10,2)),"")</f>
        <v/>
      </c>
      <c r="K10" s="114"/>
      <c r="L10" s="114"/>
    </row>
    <row r="11" spans="1:12" s="36" customFormat="1" ht="12.75" customHeight="1">
      <c r="A11" s="26">
        <f t="shared" si="2"/>
        <v>5</v>
      </c>
      <c r="B11" s="158">
        <v>1</v>
      </c>
      <c r="C11" s="75" t="s">
        <v>4697</v>
      </c>
      <c r="D11" s="75" t="s">
        <v>1858</v>
      </c>
      <c r="E11" s="75"/>
      <c r="F11" s="76" t="s">
        <v>1855</v>
      </c>
      <c r="G11" s="76">
        <v>35</v>
      </c>
      <c r="H11" s="77">
        <v>17</v>
      </c>
      <c r="I11" s="33" t="str">
        <f t="shared" si="1"/>
        <v/>
      </c>
      <c r="J11" s="274">
        <f>IF(J12="-",_xlfn.NUMBERVALUE(I11)/10000000*-1,_xlfn.NUMBERVALUE(I11)/10000000)</f>
        <v>0</v>
      </c>
      <c r="K11" s="114" t="s">
        <v>5115</v>
      </c>
      <c r="L11" s="114"/>
    </row>
    <row r="12" spans="1:12" s="36" customFormat="1" ht="23.25" customHeight="1">
      <c r="A12" s="26">
        <f t="shared" si="2"/>
        <v>6</v>
      </c>
      <c r="B12" s="158">
        <v>1</v>
      </c>
      <c r="C12" s="75" t="s">
        <v>4698</v>
      </c>
      <c r="D12" s="75" t="s">
        <v>2670</v>
      </c>
      <c r="E12" s="75" t="s">
        <v>208</v>
      </c>
      <c r="F12" s="76" t="s">
        <v>182</v>
      </c>
      <c r="G12" s="76">
        <v>52</v>
      </c>
      <c r="H12" s="77">
        <v>1</v>
      </c>
      <c r="I12" s="33" t="str">
        <f t="shared" si="1"/>
        <v/>
      </c>
      <c r="J12" s="33" t="str">
        <f t="shared" si="0"/>
        <v/>
      </c>
      <c r="K12" s="114"/>
      <c r="L12" s="114"/>
    </row>
    <row r="13" spans="1:12" s="36" customFormat="1" ht="22.5">
      <c r="A13" s="26">
        <f t="shared" si="2"/>
        <v>7</v>
      </c>
      <c r="B13" s="158">
        <v>1</v>
      </c>
      <c r="C13" s="75" t="s">
        <v>4699</v>
      </c>
      <c r="D13" s="75" t="s">
        <v>2673</v>
      </c>
      <c r="E13" s="75" t="s">
        <v>3996</v>
      </c>
      <c r="F13" s="76" t="s">
        <v>282</v>
      </c>
      <c r="G13" s="76">
        <v>53</v>
      </c>
      <c r="H13" s="77">
        <v>3</v>
      </c>
      <c r="I13" s="33" t="str">
        <f t="shared" si="1"/>
        <v/>
      </c>
      <c r="J13" s="33" t="str">
        <f t="shared" si="0"/>
        <v/>
      </c>
      <c r="K13" s="114"/>
      <c r="L13" s="114"/>
    </row>
    <row r="14" spans="1:12" s="36" customFormat="1" ht="33.75">
      <c r="A14" s="26">
        <f t="shared" si="2"/>
        <v>8</v>
      </c>
      <c r="B14" s="158">
        <v>1</v>
      </c>
      <c r="C14" s="75" t="s">
        <v>4700</v>
      </c>
      <c r="D14" s="75" t="s">
        <v>4049</v>
      </c>
      <c r="E14" s="75" t="s">
        <v>4701</v>
      </c>
      <c r="F14" s="76" t="s">
        <v>156</v>
      </c>
      <c r="G14" s="76">
        <v>56</v>
      </c>
      <c r="H14" s="77">
        <v>2</v>
      </c>
      <c r="I14" s="33" t="str">
        <f t="shared" si="1"/>
        <v/>
      </c>
      <c r="J14" s="33" t="str">
        <f t="shared" si="0"/>
        <v/>
      </c>
      <c r="K14" s="114"/>
      <c r="L14" s="114"/>
    </row>
    <row r="15" spans="1:12" s="36" customFormat="1" ht="12.75" customHeight="1">
      <c r="A15" s="26">
        <f t="shared" si="2"/>
        <v>9</v>
      </c>
      <c r="B15" s="158">
        <v>1</v>
      </c>
      <c r="C15" s="75" t="s">
        <v>4702</v>
      </c>
      <c r="D15" s="75" t="s">
        <v>3338</v>
      </c>
      <c r="E15" s="75"/>
      <c r="F15" s="76" t="s">
        <v>156</v>
      </c>
      <c r="G15" s="76">
        <v>58</v>
      </c>
      <c r="H15" s="77">
        <v>2</v>
      </c>
      <c r="I15" s="33" t="str">
        <f t="shared" si="1"/>
        <v/>
      </c>
      <c r="J15" s="33" t="str">
        <f t="shared" si="0"/>
        <v/>
      </c>
      <c r="K15" s="114"/>
      <c r="L15" s="114"/>
    </row>
    <row r="16" spans="1:12" s="36" customFormat="1" ht="22.5">
      <c r="A16" s="26">
        <f t="shared" si="2"/>
        <v>10</v>
      </c>
      <c r="B16" s="158">
        <v>1</v>
      </c>
      <c r="C16" s="75" t="s">
        <v>4703</v>
      </c>
      <c r="D16" s="75" t="s">
        <v>287</v>
      </c>
      <c r="E16" s="75" t="s">
        <v>3963</v>
      </c>
      <c r="F16" s="76" t="s">
        <v>182</v>
      </c>
      <c r="G16" s="76">
        <v>60</v>
      </c>
      <c r="H16" s="77">
        <v>1</v>
      </c>
      <c r="I16" s="33" t="str">
        <f t="shared" si="1"/>
        <v/>
      </c>
      <c r="J16" s="33" t="str">
        <f t="shared" si="0"/>
        <v/>
      </c>
      <c r="K16" s="114" t="s">
        <v>4704</v>
      </c>
      <c r="L16" s="114"/>
    </row>
    <row r="17" spans="1:12" s="36" customFormat="1" ht="12.75" customHeight="1">
      <c r="A17" s="26">
        <f t="shared" si="2"/>
        <v>11</v>
      </c>
      <c r="B17" s="158">
        <v>1</v>
      </c>
      <c r="C17" s="75" t="s">
        <v>4705</v>
      </c>
      <c r="D17" s="75" t="s">
        <v>267</v>
      </c>
      <c r="E17" s="75"/>
      <c r="F17" s="76" t="s">
        <v>268</v>
      </c>
      <c r="G17" s="76">
        <v>61</v>
      </c>
      <c r="H17" s="77">
        <v>17</v>
      </c>
      <c r="I17" s="33" t="str">
        <f t="shared" si="1"/>
        <v/>
      </c>
      <c r="J17" s="274">
        <f>IF(J18="-",_xlfn.NUMBERVALUE(I17)/100000*-1,_xlfn.NUMBERVALUE(I17)/100000)</f>
        <v>0</v>
      </c>
      <c r="K17" s="114"/>
      <c r="L17" s="114"/>
    </row>
    <row r="18" spans="1:12" s="36" customFormat="1" ht="23.25" customHeight="1">
      <c r="A18" s="26">
        <f t="shared" si="2"/>
        <v>12</v>
      </c>
      <c r="B18" s="158">
        <v>1</v>
      </c>
      <c r="C18" s="75" t="s">
        <v>4706</v>
      </c>
      <c r="D18" s="75" t="s">
        <v>270</v>
      </c>
      <c r="E18" s="75" t="s">
        <v>208</v>
      </c>
      <c r="F18" s="76" t="s">
        <v>182</v>
      </c>
      <c r="G18" s="76">
        <v>78</v>
      </c>
      <c r="H18" s="77">
        <v>1</v>
      </c>
      <c r="I18" s="33" t="str">
        <f t="shared" si="1"/>
        <v/>
      </c>
      <c r="J18" s="33" t="str">
        <f t="shared" si="0"/>
        <v/>
      </c>
      <c r="K18" s="114"/>
      <c r="L18" s="114"/>
    </row>
    <row r="19" spans="1:12" s="36" customFormat="1" ht="22.5">
      <c r="A19" s="26">
        <f t="shared" si="2"/>
        <v>13</v>
      </c>
      <c r="B19" s="158">
        <v>1</v>
      </c>
      <c r="C19" s="75" t="s">
        <v>4707</v>
      </c>
      <c r="D19" s="75" t="s">
        <v>272</v>
      </c>
      <c r="E19" s="75" t="s">
        <v>3976</v>
      </c>
      <c r="F19" s="76" t="s">
        <v>364</v>
      </c>
      <c r="G19" s="76">
        <v>79</v>
      </c>
      <c r="H19" s="77">
        <v>15</v>
      </c>
      <c r="I19" s="33" t="str">
        <f t="shared" si="1"/>
        <v/>
      </c>
      <c r="J19" s="274">
        <f>IF(J20="-",_xlfn.NUMBERVALUE(I19)/100000*-1,_xlfn.NUMBERVALUE(I19)/100000)</f>
        <v>0</v>
      </c>
      <c r="K19" s="114"/>
      <c r="L19" s="114"/>
    </row>
    <row r="20" spans="1:12" s="36" customFormat="1" ht="23.25" customHeight="1">
      <c r="A20" s="26">
        <f t="shared" si="2"/>
        <v>14</v>
      </c>
      <c r="B20" s="158">
        <v>1</v>
      </c>
      <c r="C20" s="75" t="s">
        <v>4708</v>
      </c>
      <c r="D20" s="75" t="s">
        <v>276</v>
      </c>
      <c r="E20" s="75" t="s">
        <v>208</v>
      </c>
      <c r="F20" s="76" t="s">
        <v>182</v>
      </c>
      <c r="G20" s="76">
        <v>94</v>
      </c>
      <c r="H20" s="77">
        <v>1</v>
      </c>
      <c r="I20" s="33" t="str">
        <f t="shared" si="1"/>
        <v/>
      </c>
      <c r="J20" s="33" t="str">
        <f t="shared" si="0"/>
        <v/>
      </c>
      <c r="K20" s="114"/>
      <c r="L20" s="114"/>
    </row>
    <row r="21" spans="1:12" s="36" customFormat="1" ht="22.5">
      <c r="A21" s="26">
        <f t="shared" si="2"/>
        <v>15</v>
      </c>
      <c r="B21" s="158">
        <v>1</v>
      </c>
      <c r="C21" s="75" t="s">
        <v>4709</v>
      </c>
      <c r="D21" s="75" t="s">
        <v>280</v>
      </c>
      <c r="E21" s="75" t="s">
        <v>3965</v>
      </c>
      <c r="F21" s="76" t="s">
        <v>282</v>
      </c>
      <c r="G21" s="76">
        <v>95</v>
      </c>
      <c r="H21" s="77">
        <v>3</v>
      </c>
      <c r="I21" s="33" t="str">
        <f t="shared" si="1"/>
        <v/>
      </c>
      <c r="J21" s="33" t="str">
        <f t="shared" si="0"/>
        <v/>
      </c>
      <c r="K21" s="114"/>
      <c r="L21" s="114"/>
    </row>
    <row r="22" spans="1:12" s="36" customFormat="1" ht="67.5">
      <c r="A22" s="26">
        <f t="shared" si="2"/>
        <v>16</v>
      </c>
      <c r="B22" s="158">
        <v>1</v>
      </c>
      <c r="C22" s="75" t="s">
        <v>4710</v>
      </c>
      <c r="D22" s="75" t="s">
        <v>2665</v>
      </c>
      <c r="E22" s="75" t="s">
        <v>3986</v>
      </c>
      <c r="F22" s="76" t="s">
        <v>282</v>
      </c>
      <c r="G22" s="76">
        <v>98</v>
      </c>
      <c r="H22" s="77">
        <v>3</v>
      </c>
      <c r="I22" s="33" t="str">
        <f t="shared" si="1"/>
        <v/>
      </c>
      <c r="J22" s="33" t="str">
        <f t="shared" si="0"/>
        <v/>
      </c>
      <c r="K22" s="114"/>
      <c r="L22" s="114"/>
    </row>
    <row r="23" spans="1:12" s="36" customFormat="1" ht="174.75" customHeight="1">
      <c r="A23" s="26">
        <f t="shared" si="2"/>
        <v>17</v>
      </c>
      <c r="B23" s="158">
        <v>1</v>
      </c>
      <c r="C23" s="75" t="s">
        <v>4711</v>
      </c>
      <c r="D23" s="75" t="s">
        <v>200</v>
      </c>
      <c r="E23" s="75" t="s">
        <v>201</v>
      </c>
      <c r="F23" s="76" t="s">
        <v>182</v>
      </c>
      <c r="G23" s="76">
        <v>101</v>
      </c>
      <c r="H23" s="77">
        <v>1</v>
      </c>
      <c r="I23" s="33" t="str">
        <f t="shared" si="1"/>
        <v/>
      </c>
      <c r="J23" s="33" t="str">
        <f t="shared" si="0"/>
        <v/>
      </c>
      <c r="K23" s="114" t="s">
        <v>4712</v>
      </c>
      <c r="L23" s="114"/>
    </row>
    <row r="24" spans="1:12" s="36" customFormat="1" ht="45">
      <c r="A24" s="26">
        <f t="shared" si="2"/>
        <v>18</v>
      </c>
      <c r="B24" s="158">
        <v>1</v>
      </c>
      <c r="C24" s="75" t="s">
        <v>4713</v>
      </c>
      <c r="D24" s="75" t="s">
        <v>4714</v>
      </c>
      <c r="E24" s="75" t="s">
        <v>4715</v>
      </c>
      <c r="F24" s="76" t="s">
        <v>182</v>
      </c>
      <c r="G24" s="76">
        <v>102</v>
      </c>
      <c r="H24" s="77">
        <v>1</v>
      </c>
      <c r="I24" s="33" t="str">
        <f t="shared" si="1"/>
        <v/>
      </c>
      <c r="J24" s="33" t="str">
        <f t="shared" si="0"/>
        <v/>
      </c>
      <c r="K24" s="114"/>
      <c r="L24" s="114"/>
    </row>
    <row r="25" spans="1:12" s="36" customFormat="1" ht="12.75" customHeight="1">
      <c r="A25" s="26">
        <f t="shared" si="2"/>
        <v>19</v>
      </c>
      <c r="B25" s="158">
        <v>1</v>
      </c>
      <c r="C25" s="75" t="s">
        <v>4716</v>
      </c>
      <c r="D25" s="75" t="s">
        <v>4717</v>
      </c>
      <c r="E25" s="75"/>
      <c r="F25" s="76" t="s">
        <v>1855</v>
      </c>
      <c r="G25" s="76">
        <v>103</v>
      </c>
      <c r="H25" s="77">
        <v>17</v>
      </c>
      <c r="I25" s="33" t="str">
        <f t="shared" si="1"/>
        <v/>
      </c>
      <c r="J25" s="274">
        <f>IF(J26="-",_xlfn.NUMBERVALUE(I25)/10000000*-1,_xlfn.NUMBERVALUE(I25)/10000000)</f>
        <v>0</v>
      </c>
      <c r="K25" s="114"/>
      <c r="L25" s="114"/>
    </row>
    <row r="26" spans="1:12" s="36" customFormat="1" ht="23.25" customHeight="1">
      <c r="A26" s="26">
        <f t="shared" si="2"/>
        <v>20</v>
      </c>
      <c r="B26" s="158">
        <v>1</v>
      </c>
      <c r="C26" s="75" t="s">
        <v>4718</v>
      </c>
      <c r="D26" s="75" t="s">
        <v>4719</v>
      </c>
      <c r="E26" s="75" t="s">
        <v>208</v>
      </c>
      <c r="F26" s="76" t="s">
        <v>182</v>
      </c>
      <c r="G26" s="76">
        <v>120</v>
      </c>
      <c r="H26" s="77">
        <v>1</v>
      </c>
      <c r="I26" s="33" t="str">
        <f t="shared" si="1"/>
        <v/>
      </c>
      <c r="J26" s="33" t="str">
        <f t="shared" si="0"/>
        <v/>
      </c>
      <c r="K26" s="114"/>
      <c r="L26" s="114"/>
    </row>
    <row r="27" spans="1:12" s="36" customFormat="1" ht="22.5">
      <c r="A27" s="26">
        <f t="shared" si="2"/>
        <v>21</v>
      </c>
      <c r="B27" s="158">
        <v>1</v>
      </c>
      <c r="C27" s="75" t="s">
        <v>4720</v>
      </c>
      <c r="D27" s="75" t="s">
        <v>4345</v>
      </c>
      <c r="E27" s="75" t="s">
        <v>3963</v>
      </c>
      <c r="F27" s="76" t="s">
        <v>182</v>
      </c>
      <c r="G27" s="76">
        <v>121</v>
      </c>
      <c r="H27" s="77">
        <v>1</v>
      </c>
      <c r="I27" s="33" t="str">
        <f t="shared" si="1"/>
        <v/>
      </c>
      <c r="J27" s="33" t="str">
        <f t="shared" si="0"/>
        <v/>
      </c>
      <c r="K27" s="114"/>
      <c r="L27" s="114"/>
    </row>
    <row r="28" spans="1:12" s="36" customFormat="1" ht="22.5">
      <c r="A28" s="26">
        <f t="shared" si="2"/>
        <v>22</v>
      </c>
      <c r="B28" s="158">
        <v>1</v>
      </c>
      <c r="C28" s="75" t="s">
        <v>4721</v>
      </c>
      <c r="D28" s="75" t="s">
        <v>317</v>
      </c>
      <c r="E28" s="75"/>
      <c r="F28" s="76" t="s">
        <v>254</v>
      </c>
      <c r="G28" s="76">
        <v>122</v>
      </c>
      <c r="H28" s="77">
        <v>6</v>
      </c>
      <c r="I28" s="33" t="str">
        <f t="shared" si="1"/>
        <v/>
      </c>
      <c r="J28" s="33" t="str">
        <f t="shared" si="0"/>
        <v/>
      </c>
      <c r="K28" s="39" t="s">
        <v>318</v>
      </c>
      <c r="L28" s="39"/>
    </row>
    <row r="29" spans="1:12" s="36" customFormat="1" ht="12.75" customHeight="1" outlineLevel="1">
      <c r="A29" s="35">
        <f t="shared" si="2"/>
        <v>22.1</v>
      </c>
      <c r="B29" s="159">
        <v>2</v>
      </c>
      <c r="C29" s="76" t="s">
        <v>4722</v>
      </c>
      <c r="D29" s="76" t="s">
        <v>4144</v>
      </c>
      <c r="E29" s="76"/>
      <c r="F29" s="76" t="s">
        <v>182</v>
      </c>
      <c r="G29" s="76">
        <v>122</v>
      </c>
      <c r="H29" s="77">
        <v>1</v>
      </c>
      <c r="I29" s="33" t="str">
        <f t="shared" si="1"/>
        <v/>
      </c>
      <c r="J29" s="33" t="str">
        <f t="shared" si="0"/>
        <v/>
      </c>
      <c r="K29" s="114"/>
      <c r="L29" s="114"/>
    </row>
    <row r="30" spans="1:12" ht="12.75" customHeight="1" outlineLevel="1">
      <c r="A30" s="35">
        <f t="shared" si="2"/>
        <v>22.200000000000003</v>
      </c>
      <c r="B30" s="159">
        <v>2</v>
      </c>
      <c r="C30" s="76" t="s">
        <v>4723</v>
      </c>
      <c r="D30" s="76" t="s">
        <v>322</v>
      </c>
      <c r="E30" s="76"/>
      <c r="F30" s="76" t="s">
        <v>323</v>
      </c>
      <c r="G30" s="76">
        <v>123</v>
      </c>
      <c r="H30" s="77">
        <v>5</v>
      </c>
      <c r="I30" s="33" t="str">
        <f t="shared" si="1"/>
        <v/>
      </c>
      <c r="J30" s="33" t="str">
        <f t="shared" si="0"/>
        <v/>
      </c>
      <c r="K30" s="114"/>
      <c r="L30" s="114"/>
    </row>
    <row r="31" spans="1:12" ht="12.75" customHeight="1">
      <c r="A31" s="26">
        <f t="shared" si="2"/>
        <v>23</v>
      </c>
      <c r="B31" s="158">
        <v>1</v>
      </c>
      <c r="C31" s="75" t="s">
        <v>4724</v>
      </c>
      <c r="D31" s="75" t="s">
        <v>696</v>
      </c>
      <c r="E31" s="75"/>
      <c r="F31" s="76" t="s">
        <v>282</v>
      </c>
      <c r="G31" s="76">
        <v>128</v>
      </c>
      <c r="H31" s="77">
        <v>3</v>
      </c>
      <c r="I31" s="33" t="str">
        <f t="shared" si="1"/>
        <v/>
      </c>
      <c r="J31" s="33" t="str">
        <f t="shared" si="0"/>
        <v/>
      </c>
      <c r="K31" s="114"/>
      <c r="L31" s="114"/>
    </row>
    <row r="32" spans="1:12" ht="12.75" customHeight="1">
      <c r="A32" s="26">
        <f t="shared" si="2"/>
        <v>24</v>
      </c>
      <c r="B32" s="158">
        <v>1</v>
      </c>
      <c r="C32" s="75" t="s">
        <v>4725</v>
      </c>
      <c r="D32" s="75" t="s">
        <v>4726</v>
      </c>
      <c r="E32" s="75"/>
      <c r="F32" s="76" t="s">
        <v>215</v>
      </c>
      <c r="G32" s="76">
        <v>131</v>
      </c>
      <c r="H32" s="77">
        <v>9</v>
      </c>
      <c r="I32" s="33" t="str">
        <f t="shared" si="1"/>
        <v/>
      </c>
      <c r="J32" s="274">
        <f>IF(J33="-",_xlfn.NUMBERVALUE(I32)/100000*-1,_xlfn.NUMBERVALUE(I32)/100000)</f>
        <v>0</v>
      </c>
      <c r="K32" s="114"/>
      <c r="L32" s="114"/>
    </row>
    <row r="33" spans="1:12" ht="23.25" customHeight="1">
      <c r="A33" s="26">
        <f t="shared" si="2"/>
        <v>25</v>
      </c>
      <c r="B33" s="158">
        <v>1</v>
      </c>
      <c r="C33" s="75" t="s">
        <v>4727</v>
      </c>
      <c r="D33" s="75" t="s">
        <v>4728</v>
      </c>
      <c r="E33" s="75" t="s">
        <v>208</v>
      </c>
      <c r="F33" s="76" t="s">
        <v>182</v>
      </c>
      <c r="G33" s="76">
        <v>140</v>
      </c>
      <c r="H33" s="77">
        <v>1</v>
      </c>
      <c r="I33" s="33" t="str">
        <f t="shared" si="1"/>
        <v/>
      </c>
      <c r="J33" s="33" t="str">
        <f t="shared" si="0"/>
        <v/>
      </c>
      <c r="K33" s="114"/>
      <c r="L33" s="114"/>
    </row>
    <row r="34" spans="1:12" ht="45">
      <c r="A34" s="26">
        <f t="shared" si="2"/>
        <v>26</v>
      </c>
      <c r="B34" s="158">
        <v>1</v>
      </c>
      <c r="C34" s="75" t="s">
        <v>4729</v>
      </c>
      <c r="D34" s="75" t="s">
        <v>4730</v>
      </c>
      <c r="E34" s="75" t="s">
        <v>4731</v>
      </c>
      <c r="F34" s="76" t="s">
        <v>182</v>
      </c>
      <c r="G34" s="76">
        <v>141</v>
      </c>
      <c r="H34" s="77">
        <v>1</v>
      </c>
      <c r="I34" s="33" t="str">
        <f t="shared" si="1"/>
        <v/>
      </c>
      <c r="J34" s="33" t="str">
        <f t="shared" si="0"/>
        <v/>
      </c>
      <c r="K34" s="114"/>
      <c r="L34" s="114"/>
    </row>
    <row r="35" spans="1:12" ht="12.75" customHeight="1">
      <c r="A35" s="26">
        <f t="shared" si="2"/>
        <v>27</v>
      </c>
      <c r="B35" s="158">
        <v>1</v>
      </c>
      <c r="C35" s="75" t="s">
        <v>4732</v>
      </c>
      <c r="D35" s="75" t="s">
        <v>3333</v>
      </c>
      <c r="E35" s="75"/>
      <c r="F35" s="76" t="s">
        <v>3334</v>
      </c>
      <c r="G35" s="76">
        <v>142</v>
      </c>
      <c r="H35" s="77">
        <v>9</v>
      </c>
      <c r="I35" s="33" t="str">
        <f t="shared" si="1"/>
        <v/>
      </c>
      <c r="J35" s="274">
        <f>IF(J36="-",_xlfn.NUMBERVALUE(I35)/1000000*-1,_xlfn.NUMBERVALUE(I35)/1000000)</f>
        <v>0</v>
      </c>
      <c r="K35" s="114"/>
      <c r="L35" s="114"/>
    </row>
    <row r="36" spans="1:12" ht="23.25" customHeight="1">
      <c r="A36" s="26">
        <f t="shared" si="2"/>
        <v>28</v>
      </c>
      <c r="B36" s="158">
        <v>1</v>
      </c>
      <c r="C36" s="75" t="s">
        <v>4733</v>
      </c>
      <c r="D36" s="75" t="s">
        <v>4337</v>
      </c>
      <c r="E36" s="75" t="s">
        <v>208</v>
      </c>
      <c r="F36" s="76" t="s">
        <v>182</v>
      </c>
      <c r="G36" s="76">
        <v>151</v>
      </c>
      <c r="H36" s="77">
        <v>1</v>
      </c>
      <c r="I36" s="33" t="str">
        <f t="shared" si="1"/>
        <v/>
      </c>
      <c r="J36" s="33" t="str">
        <f t="shared" si="0"/>
        <v/>
      </c>
      <c r="K36" s="114"/>
      <c r="L36" s="114"/>
    </row>
    <row r="37" spans="1:12" ht="33.75" customHeight="1">
      <c r="A37" s="26">
        <f t="shared" si="2"/>
        <v>29</v>
      </c>
      <c r="B37" s="158">
        <v>1</v>
      </c>
      <c r="C37" s="75" t="s">
        <v>4734</v>
      </c>
      <c r="D37" s="75" t="s">
        <v>4662</v>
      </c>
      <c r="E37" s="75" t="s">
        <v>181</v>
      </c>
      <c r="F37" s="76" t="s">
        <v>182</v>
      </c>
      <c r="G37" s="76">
        <v>152</v>
      </c>
      <c r="H37" s="77">
        <v>1</v>
      </c>
      <c r="I37" s="33" t="str">
        <f t="shared" si="1"/>
        <v/>
      </c>
      <c r="J37" s="33" t="str">
        <f t="shared" si="0"/>
        <v/>
      </c>
      <c r="K37" s="114"/>
      <c r="L37" s="114"/>
    </row>
    <row r="38" spans="1:12" ht="33.75" customHeight="1">
      <c r="A38" s="26">
        <f t="shared" si="2"/>
        <v>30</v>
      </c>
      <c r="B38" s="158">
        <v>1</v>
      </c>
      <c r="C38" s="75" t="s">
        <v>4735</v>
      </c>
      <c r="D38" s="75" t="s">
        <v>4664</v>
      </c>
      <c r="E38" s="75" t="s">
        <v>181</v>
      </c>
      <c r="F38" s="76" t="s">
        <v>182</v>
      </c>
      <c r="G38" s="76">
        <v>153</v>
      </c>
      <c r="H38" s="77">
        <v>1</v>
      </c>
      <c r="I38" s="33" t="str">
        <f t="shared" si="1"/>
        <v/>
      </c>
      <c r="J38" s="33" t="str">
        <f t="shared" si="0"/>
        <v/>
      </c>
      <c r="K38" s="114"/>
      <c r="L38" s="114"/>
    </row>
    <row r="39" spans="1:12" ht="12.75" customHeight="1">
      <c r="A39" s="26">
        <f t="shared" si="2"/>
        <v>31</v>
      </c>
      <c r="B39" s="158">
        <v>1</v>
      </c>
      <c r="C39" s="75" t="s">
        <v>4736</v>
      </c>
      <c r="D39" s="75" t="s">
        <v>774</v>
      </c>
      <c r="E39" s="151"/>
      <c r="F39" s="152" t="s">
        <v>313</v>
      </c>
      <c r="G39" s="76">
        <v>154</v>
      </c>
      <c r="H39" s="77">
        <v>9</v>
      </c>
      <c r="I39" s="33" t="str">
        <f t="shared" si="1"/>
        <v/>
      </c>
      <c r="J39" s="33" t="str">
        <f t="shared" si="0"/>
        <v/>
      </c>
      <c r="K39" s="114"/>
      <c r="L39" s="114"/>
    </row>
    <row r="40" spans="1:12" ht="12.75" customHeight="1">
      <c r="A40" s="26">
        <f t="shared" si="2"/>
        <v>32</v>
      </c>
      <c r="B40" s="158">
        <v>1</v>
      </c>
      <c r="C40" s="75" t="s">
        <v>4737</v>
      </c>
      <c r="D40" s="75" t="s">
        <v>4738</v>
      </c>
      <c r="E40" s="75"/>
      <c r="F40" s="76" t="s">
        <v>777</v>
      </c>
      <c r="G40" s="76">
        <v>163</v>
      </c>
      <c r="H40" s="77">
        <v>18</v>
      </c>
      <c r="I40" s="33" t="str">
        <f t="shared" si="1"/>
        <v/>
      </c>
      <c r="J40" s="33" t="str">
        <f t="shared" si="0"/>
        <v/>
      </c>
      <c r="K40" s="114"/>
      <c r="L40" s="114"/>
    </row>
    <row r="41" spans="1:12" ht="12.75" customHeight="1" outlineLevel="1">
      <c r="A41" s="35">
        <f t="shared" si="2"/>
        <v>32.1</v>
      </c>
      <c r="B41" s="159">
        <v>2</v>
      </c>
      <c r="C41" s="76" t="s">
        <v>4739</v>
      </c>
      <c r="D41" s="76" t="s">
        <v>4740</v>
      </c>
      <c r="E41" s="76"/>
      <c r="F41" s="76" t="s">
        <v>781</v>
      </c>
      <c r="G41" s="76">
        <v>163</v>
      </c>
      <c r="H41" s="77">
        <v>11</v>
      </c>
      <c r="I41" s="33" t="str">
        <f t="shared" si="1"/>
        <v/>
      </c>
      <c r="J41" s="274">
        <f>_xlfn.NUMBERVALUE(I41)/10^J43</f>
        <v>0</v>
      </c>
      <c r="K41" s="114"/>
      <c r="L41" s="114"/>
    </row>
    <row r="42" spans="1:12" ht="23.25" customHeight="1" outlineLevel="1">
      <c r="A42" s="35">
        <f t="shared" si="2"/>
        <v>32.200000000000003</v>
      </c>
      <c r="B42" s="159">
        <v>2</v>
      </c>
      <c r="C42" s="76" t="s">
        <v>4741</v>
      </c>
      <c r="D42" s="76" t="s">
        <v>4742</v>
      </c>
      <c r="E42" s="76" t="s">
        <v>208</v>
      </c>
      <c r="F42" s="76" t="s">
        <v>182</v>
      </c>
      <c r="G42" s="76">
        <v>174</v>
      </c>
      <c r="H42" s="77">
        <v>1</v>
      </c>
      <c r="I42" s="33" t="str">
        <f t="shared" si="1"/>
        <v/>
      </c>
      <c r="J42" s="33" t="str">
        <f t="shared" si="0"/>
        <v/>
      </c>
      <c r="K42" s="114"/>
      <c r="L42" s="114"/>
    </row>
    <row r="43" spans="1:12" ht="12.75" customHeight="1" outlineLevel="1">
      <c r="A43" s="35">
        <f t="shared" si="2"/>
        <v>32.300000000000004</v>
      </c>
      <c r="B43" s="159">
        <v>2</v>
      </c>
      <c r="C43" s="76" t="s">
        <v>4743</v>
      </c>
      <c r="D43" s="76" t="s">
        <v>4744</v>
      </c>
      <c r="E43" s="76"/>
      <c r="F43" s="76" t="s">
        <v>456</v>
      </c>
      <c r="G43" s="76">
        <v>175</v>
      </c>
      <c r="H43" s="77">
        <v>3</v>
      </c>
      <c r="I43" s="33" t="str">
        <f t="shared" si="1"/>
        <v/>
      </c>
      <c r="J43" s="243">
        <f>_xlfn.NUMBERVALUE(I43)</f>
        <v>0</v>
      </c>
      <c r="K43" s="114"/>
      <c r="L43" s="114"/>
    </row>
    <row r="44" spans="1:12" ht="23.25" customHeight="1" outlineLevel="1">
      <c r="A44" s="35">
        <f t="shared" si="2"/>
        <v>32.400000000000006</v>
      </c>
      <c r="B44" s="159">
        <v>2</v>
      </c>
      <c r="C44" s="76" t="s">
        <v>4745</v>
      </c>
      <c r="D44" s="76" t="s">
        <v>4746</v>
      </c>
      <c r="E44" s="76" t="s">
        <v>208</v>
      </c>
      <c r="F44" s="76" t="s">
        <v>182</v>
      </c>
      <c r="G44" s="76">
        <v>178</v>
      </c>
      <c r="H44" s="77">
        <v>1</v>
      </c>
      <c r="I44" s="33" t="str">
        <f t="shared" si="1"/>
        <v/>
      </c>
      <c r="J44" s="33" t="str">
        <f t="shared" si="0"/>
        <v/>
      </c>
      <c r="K44" s="114"/>
      <c r="L44" s="114"/>
    </row>
    <row r="45" spans="1:12" ht="22.5" outlineLevel="1">
      <c r="A45" s="35">
        <f t="shared" si="2"/>
        <v>32.500000000000007</v>
      </c>
      <c r="B45" s="159">
        <v>2</v>
      </c>
      <c r="C45" s="76" t="s">
        <v>4747</v>
      </c>
      <c r="D45" s="76" t="s">
        <v>4748</v>
      </c>
      <c r="E45" s="76" t="s">
        <v>4749</v>
      </c>
      <c r="F45" s="76" t="s">
        <v>182</v>
      </c>
      <c r="G45" s="76">
        <v>179</v>
      </c>
      <c r="H45" s="77">
        <v>1</v>
      </c>
      <c r="I45" s="33" t="str">
        <f t="shared" si="1"/>
        <v/>
      </c>
      <c r="J45" s="33" t="str">
        <f t="shared" si="0"/>
        <v/>
      </c>
      <c r="K45" s="114"/>
      <c r="L45" s="114"/>
    </row>
    <row r="46" spans="1:12" ht="22.5" outlineLevel="1">
      <c r="A46" s="35">
        <f t="shared" si="2"/>
        <v>32.600000000000009</v>
      </c>
      <c r="B46" s="159">
        <v>2</v>
      </c>
      <c r="C46" s="76" t="s">
        <v>4750</v>
      </c>
      <c r="D46" s="76" t="s">
        <v>4751</v>
      </c>
      <c r="E46" s="76" t="s">
        <v>4752</v>
      </c>
      <c r="F46" s="76" t="s">
        <v>182</v>
      </c>
      <c r="G46" s="76">
        <v>180</v>
      </c>
      <c r="H46" s="77">
        <v>1</v>
      </c>
      <c r="I46" s="33" t="str">
        <f t="shared" si="1"/>
        <v/>
      </c>
      <c r="J46" s="33" t="str">
        <f t="shared" si="0"/>
        <v/>
      </c>
      <c r="K46" s="114"/>
      <c r="L46" s="114"/>
    </row>
    <row r="47" spans="1:12" ht="12.75" hidden="1" customHeight="1">
      <c r="A47" s="40">
        <f t="shared" si="2"/>
        <v>33</v>
      </c>
      <c r="B47" s="163">
        <v>1</v>
      </c>
      <c r="C47" s="40" t="s">
        <v>4753</v>
      </c>
      <c r="D47" s="40" t="s">
        <v>747</v>
      </c>
      <c r="E47" s="40"/>
      <c r="F47" s="40" t="s">
        <v>161</v>
      </c>
      <c r="G47" s="40">
        <v>181</v>
      </c>
      <c r="H47" s="165">
        <v>4</v>
      </c>
      <c r="I47" s="45" t="str">
        <f t="shared" si="1"/>
        <v/>
      </c>
      <c r="J47" s="45" t="str">
        <f t="shared" si="0"/>
        <v/>
      </c>
      <c r="K47" s="113"/>
      <c r="L47" s="113" t="s">
        <v>10</v>
      </c>
    </row>
    <row r="48" spans="1:12" ht="12.75" hidden="1" customHeight="1">
      <c r="A48" s="40">
        <f t="shared" si="2"/>
        <v>34</v>
      </c>
      <c r="B48" s="163">
        <v>1</v>
      </c>
      <c r="C48" s="40" t="s">
        <v>4754</v>
      </c>
      <c r="D48" s="40" t="s">
        <v>722</v>
      </c>
      <c r="E48" s="40"/>
      <c r="F48" s="40" t="s">
        <v>282</v>
      </c>
      <c r="G48" s="40">
        <v>185</v>
      </c>
      <c r="H48" s="165">
        <v>3</v>
      </c>
      <c r="I48" s="45" t="str">
        <f t="shared" si="1"/>
        <v/>
      </c>
      <c r="J48" s="45" t="str">
        <f t="shared" si="0"/>
        <v/>
      </c>
      <c r="K48" s="113"/>
      <c r="L48" s="113" t="s">
        <v>10</v>
      </c>
    </row>
    <row r="49" spans="1:12" ht="12.75" customHeight="1">
      <c r="A49" s="26">
        <f t="shared" si="2"/>
        <v>35</v>
      </c>
      <c r="B49" s="158">
        <v>1</v>
      </c>
      <c r="C49" s="75" t="s">
        <v>4755</v>
      </c>
      <c r="D49" s="75" t="s">
        <v>3336</v>
      </c>
      <c r="E49" s="75"/>
      <c r="F49" s="76" t="s">
        <v>254</v>
      </c>
      <c r="G49" s="76">
        <v>188</v>
      </c>
      <c r="H49" s="77">
        <v>6</v>
      </c>
      <c r="I49" s="33" t="str">
        <f t="shared" si="1"/>
        <v/>
      </c>
      <c r="J49" s="33" t="str">
        <f t="shared" si="0"/>
        <v/>
      </c>
      <c r="K49" s="114"/>
      <c r="L49" s="114"/>
    </row>
    <row r="50" spans="1:12" ht="12.75" hidden="1" customHeight="1">
      <c r="A50" s="40">
        <f>IF(B50=1,TRUNC(A48)+1,A48+0.1)</f>
        <v>35</v>
      </c>
      <c r="B50" s="163">
        <v>1</v>
      </c>
      <c r="C50" s="40" t="s">
        <v>1013</v>
      </c>
      <c r="D50" s="40"/>
      <c r="E50" s="40"/>
      <c r="F50" s="40" t="s">
        <v>4756</v>
      </c>
      <c r="G50" s="40">
        <v>194</v>
      </c>
      <c r="H50" s="165">
        <v>326</v>
      </c>
      <c r="I50" s="45" t="str">
        <f t="shared" si="1"/>
        <v/>
      </c>
      <c r="J50" s="45" t="str">
        <f t="shared" si="0"/>
        <v/>
      </c>
      <c r="K50" s="113"/>
      <c r="L50" s="113" t="s">
        <v>10</v>
      </c>
    </row>
    <row r="51" spans="1:12" ht="12.75" customHeight="1" thickBot="1">
      <c r="A51" s="26">
        <f>IF(B51=1,TRUNC(A49)+1,A49+0.1)</f>
        <v>36</v>
      </c>
      <c r="B51" s="158">
        <v>1</v>
      </c>
      <c r="C51" s="75" t="s">
        <v>4757</v>
      </c>
      <c r="D51" s="75" t="s">
        <v>749</v>
      </c>
      <c r="E51" s="75"/>
      <c r="F51" s="76" t="s">
        <v>182</v>
      </c>
      <c r="G51" s="76">
        <v>520</v>
      </c>
      <c r="H51" s="77">
        <v>1</v>
      </c>
      <c r="I51" s="133" t="str">
        <f t="shared" si="1"/>
        <v/>
      </c>
      <c r="J51" s="133" t="str">
        <f t="shared" si="0"/>
        <v/>
      </c>
      <c r="K51" s="114"/>
      <c r="L51" s="114"/>
    </row>
    <row r="52" spans="1:12" ht="13.5" thickTop="1"/>
  </sheetData>
  <autoFilter ref="A1:L51" xr:uid="{00000000-0009-0000-0000-000021000000}">
    <filterColumn colId="11">
      <filters blank="1"/>
    </filterColumn>
  </autoFilter>
  <conditionalFormatting sqref="A28:J28 A51:L115 A29:L31 A42:L49 A41:I41 K41:L41 A12:K16 A10:I11 K10:K11 A18:K18 A17:I17 K17 A20:K24 A19:I19 K19 A26:K27 A25:I25 K25 A33:L34 A32:I32 K32:L32 A36:L40 A35:I35 K35:L35 A2:K9">
    <cfRule type="expression" dxfId="73" priority="9">
      <formula>$K2&lt;&gt;""</formula>
    </cfRule>
  </conditionalFormatting>
  <conditionalFormatting sqref="A50:K50">
    <cfRule type="expression" dxfId="72" priority="8">
      <formula>$K50&lt;&gt;""</formula>
    </cfRule>
  </conditionalFormatting>
  <conditionalFormatting sqref="K28">
    <cfRule type="expression" dxfId="71" priority="7">
      <formula>$K28&lt;&gt;""</formula>
    </cfRule>
  </conditionalFormatting>
  <conditionalFormatting sqref="L2:L27">
    <cfRule type="expression" dxfId="70" priority="6">
      <formula>$K2&lt;&gt;""</formula>
    </cfRule>
  </conditionalFormatting>
  <conditionalFormatting sqref="L28">
    <cfRule type="expression" dxfId="69" priority="5">
      <formula>$K28&lt;&gt;""</formula>
    </cfRule>
  </conditionalFormatting>
  <conditionalFormatting sqref="L50">
    <cfRule type="expression" dxfId="68" priority="4">
      <formula>$K50&lt;&gt;""</formula>
    </cfRule>
  </conditionalFormatting>
  <conditionalFormatting sqref="J41">
    <cfRule type="expression" dxfId="67" priority="3">
      <formula>OR($K41&lt;&gt;"",$M41&lt;&gt;"")</formula>
    </cfRule>
  </conditionalFormatting>
  <conditionalFormatting sqref="J10">
    <cfRule type="expression" dxfId="66" priority="2">
      <formula>OR($K10&lt;&gt;"",$M10&lt;&gt;"")</formula>
    </cfRule>
  </conditionalFormatting>
  <conditionalFormatting sqref="J35 J17 J11 J25 J19 J32">
    <cfRule type="expression" dxfId="65" priority="1">
      <formula>OR($K11&lt;&gt;"",$M11&lt;&gt;"")</formula>
    </cfRule>
  </conditionalFormatting>
  <hyperlinks>
    <hyperlink ref="K28" r:id="rId1" xr:uid="{00000000-0004-0000-2100-000000000000}"/>
  </hyperlinks>
  <pageMargins left="0.75" right="0.75" top="1" bottom="1" header="0.5" footer="0.5"/>
  <pageSetup paperSize="9" orientation="portrait" verticalDpi="0" r:id="rId2"/>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4" filterMode="1">
    <tabColor rgb="FF0070C0"/>
    <outlinePr summaryBelow="0"/>
  </sheetPr>
  <dimension ref="A1:L106"/>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outlineLevelRow="1"/>
  <cols>
    <col min="1" max="1" width="4.3984375" style="88" bestFit="1" customWidth="1"/>
    <col min="2" max="2" width="2.19921875" style="89" customWidth="1"/>
    <col min="3" max="3" width="13.296875" style="88" bestFit="1" customWidth="1"/>
    <col min="4" max="4" width="35.59765625" style="88" bestFit="1" customWidth="1"/>
    <col min="5" max="5" width="26.3984375" style="88" customWidth="1"/>
    <col min="6" max="6" width="6.796875" style="88" customWidth="1"/>
    <col min="7" max="7" width="5.69921875" style="88" bestFit="1" customWidth="1"/>
    <col min="8" max="8" width="4.898437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12.75" customHeight="1">
      <c r="A2" s="26">
        <v>1</v>
      </c>
      <c r="B2" s="158">
        <v>1</v>
      </c>
      <c r="C2" s="75" t="s">
        <v>4758</v>
      </c>
      <c r="D2" s="75" t="s">
        <v>2822</v>
      </c>
      <c r="E2" s="75"/>
      <c r="F2" s="76" t="s">
        <v>846</v>
      </c>
      <c r="G2" s="76">
        <v>1</v>
      </c>
      <c r="H2" s="77">
        <v>7</v>
      </c>
      <c r="I2" s="33" t="str">
        <f>MID($I$1,G2,H2)</f>
        <v/>
      </c>
      <c r="J2" s="33" t="str">
        <f>I2</f>
        <v/>
      </c>
      <c r="K2" s="114" t="s">
        <v>4759</v>
      </c>
      <c r="L2" s="114"/>
    </row>
    <row r="3" spans="1:12" s="36" customFormat="1" ht="12.75" customHeight="1" outlineLevel="1">
      <c r="A3" s="35">
        <f>IF(B3=1,TRUNC(A2)+1,A2+0.1)</f>
        <v>1.1000000000000001</v>
      </c>
      <c r="B3" s="159">
        <v>2</v>
      </c>
      <c r="C3" s="76" t="s">
        <v>4760</v>
      </c>
      <c r="D3" s="76" t="s">
        <v>4443</v>
      </c>
      <c r="E3" s="76"/>
      <c r="F3" s="76" t="s">
        <v>254</v>
      </c>
      <c r="G3" s="76">
        <v>1</v>
      </c>
      <c r="H3" s="77">
        <v>6</v>
      </c>
      <c r="I3" s="33" t="str">
        <f t="shared" ref="I3:I66" si="0">MID($I$1,G3,H3)</f>
        <v/>
      </c>
      <c r="J3" s="33" t="str">
        <f t="shared" ref="J3:J65" si="1">I3</f>
        <v/>
      </c>
      <c r="K3" s="114"/>
      <c r="L3" s="114"/>
    </row>
    <row r="4" spans="1:12" s="36" customFormat="1" ht="12.75" customHeight="1" outlineLevel="1">
      <c r="A4" s="35">
        <f t="shared" ref="A4:A67" si="2">IF(B4=1,TRUNC(A3)+1,A3+0.1)</f>
        <v>1.2000000000000002</v>
      </c>
      <c r="B4" s="159">
        <v>2</v>
      </c>
      <c r="C4" s="76" t="s">
        <v>4761</v>
      </c>
      <c r="D4" s="76" t="s">
        <v>4445</v>
      </c>
      <c r="E4" s="76"/>
      <c r="F4" s="76" t="s">
        <v>182</v>
      </c>
      <c r="G4" s="76">
        <v>7</v>
      </c>
      <c r="H4" s="77">
        <v>1</v>
      </c>
      <c r="I4" s="33" t="str">
        <f t="shared" si="0"/>
        <v/>
      </c>
      <c r="J4" s="33" t="str">
        <f t="shared" si="1"/>
        <v/>
      </c>
      <c r="K4" s="114"/>
      <c r="L4" s="114"/>
    </row>
    <row r="5" spans="1:12" s="36" customFormat="1" ht="12.75" hidden="1" customHeight="1">
      <c r="A5" s="247">
        <f t="shared" si="2"/>
        <v>2</v>
      </c>
      <c r="B5" s="305">
        <v>1</v>
      </c>
      <c r="C5" s="247" t="s">
        <v>4762</v>
      </c>
      <c r="D5" s="247" t="s">
        <v>4763</v>
      </c>
      <c r="E5" s="247"/>
      <c r="F5" s="117" t="s">
        <v>4764</v>
      </c>
      <c r="G5" s="117">
        <v>8</v>
      </c>
      <c r="H5" s="146">
        <v>10</v>
      </c>
      <c r="I5" s="251" t="str">
        <f t="shared" si="0"/>
        <v/>
      </c>
      <c r="J5" s="308">
        <f>_xlfn.NUMBERVALUE(I5)</f>
        <v>0</v>
      </c>
      <c r="K5" s="122"/>
      <c r="L5" s="113" t="s">
        <v>10</v>
      </c>
    </row>
    <row r="6" spans="1:12" s="36" customFormat="1" ht="12.75" hidden="1" customHeight="1">
      <c r="A6" s="247">
        <f t="shared" si="2"/>
        <v>3</v>
      </c>
      <c r="B6" s="305">
        <v>1</v>
      </c>
      <c r="C6" s="247" t="s">
        <v>4765</v>
      </c>
      <c r="D6" s="247" t="s">
        <v>4766</v>
      </c>
      <c r="E6" s="247"/>
      <c r="F6" s="117" t="s">
        <v>342</v>
      </c>
      <c r="G6" s="117">
        <v>18</v>
      </c>
      <c r="H6" s="146">
        <v>8</v>
      </c>
      <c r="I6" s="251" t="str">
        <f t="shared" si="0"/>
        <v/>
      </c>
      <c r="J6" s="288" t="str">
        <f>IF(AND(I6&lt;&gt;"",I6&lt;&gt;"00000000"),DATE(LEFT(I6,4),MID(I6,5,2),RIGHT(I6,2)),"")</f>
        <v/>
      </c>
      <c r="K6" s="122"/>
      <c r="L6" s="113" t="s">
        <v>10</v>
      </c>
    </row>
    <row r="7" spans="1:12" s="36" customFormat="1" ht="12.75" hidden="1" customHeight="1">
      <c r="A7" s="247">
        <f t="shared" si="2"/>
        <v>4</v>
      </c>
      <c r="B7" s="305">
        <v>1</v>
      </c>
      <c r="C7" s="247" t="s">
        <v>4767</v>
      </c>
      <c r="D7" s="247" t="s">
        <v>4768</v>
      </c>
      <c r="E7" s="247"/>
      <c r="F7" s="117" t="s">
        <v>342</v>
      </c>
      <c r="G7" s="117">
        <v>26</v>
      </c>
      <c r="H7" s="146">
        <v>8</v>
      </c>
      <c r="I7" s="251" t="str">
        <f t="shared" si="0"/>
        <v/>
      </c>
      <c r="J7" s="288" t="str">
        <f t="shared" ref="J7:J9" si="3">IF(AND(I7&lt;&gt;"",I7&lt;&gt;"00000000"),DATE(LEFT(I7,4),MID(I7,5,2),RIGHT(I7,2)),"")</f>
        <v/>
      </c>
      <c r="K7" s="122"/>
      <c r="L7" s="113" t="s">
        <v>10</v>
      </c>
    </row>
    <row r="8" spans="1:12" s="36" customFormat="1" ht="12.75" hidden="1" customHeight="1">
      <c r="A8" s="247">
        <f t="shared" si="2"/>
        <v>5</v>
      </c>
      <c r="B8" s="305">
        <v>1</v>
      </c>
      <c r="C8" s="247" t="s">
        <v>4769</v>
      </c>
      <c r="D8" s="247" t="s">
        <v>4770</v>
      </c>
      <c r="E8" s="247"/>
      <c r="F8" s="117" t="s">
        <v>342</v>
      </c>
      <c r="G8" s="117">
        <v>34</v>
      </c>
      <c r="H8" s="146">
        <v>8</v>
      </c>
      <c r="I8" s="251" t="str">
        <f t="shared" si="0"/>
        <v/>
      </c>
      <c r="J8" s="288" t="str">
        <f t="shared" si="3"/>
        <v/>
      </c>
      <c r="K8" s="122"/>
      <c r="L8" s="113" t="s">
        <v>10</v>
      </c>
    </row>
    <row r="9" spans="1:12" s="36" customFormat="1" ht="12.75" hidden="1" customHeight="1">
      <c r="A9" s="247">
        <f t="shared" si="2"/>
        <v>6</v>
      </c>
      <c r="B9" s="305">
        <v>1</v>
      </c>
      <c r="C9" s="247" t="s">
        <v>4771</v>
      </c>
      <c r="D9" s="247" t="s">
        <v>4772</v>
      </c>
      <c r="E9" s="247"/>
      <c r="F9" s="117" t="s">
        <v>342</v>
      </c>
      <c r="G9" s="117">
        <v>42</v>
      </c>
      <c r="H9" s="146">
        <v>8</v>
      </c>
      <c r="I9" s="251" t="str">
        <f t="shared" si="0"/>
        <v/>
      </c>
      <c r="J9" s="288" t="str">
        <f t="shared" si="3"/>
        <v/>
      </c>
      <c r="K9" s="122"/>
      <c r="L9" s="113" t="s">
        <v>10</v>
      </c>
    </row>
    <row r="10" spans="1:12" s="36" customFormat="1" ht="12.75" hidden="1" customHeight="1">
      <c r="A10" s="40">
        <f t="shared" si="2"/>
        <v>7</v>
      </c>
      <c r="B10" s="163">
        <v>1</v>
      </c>
      <c r="C10" s="40" t="s">
        <v>4773</v>
      </c>
      <c r="D10" s="40" t="s">
        <v>3021</v>
      </c>
      <c r="E10" s="40"/>
      <c r="F10" s="40" t="s">
        <v>1474</v>
      </c>
      <c r="G10" s="40">
        <v>50</v>
      </c>
      <c r="H10" s="165">
        <v>8</v>
      </c>
      <c r="I10" s="45" t="str">
        <f t="shared" si="0"/>
        <v/>
      </c>
      <c r="J10" s="45" t="str">
        <f t="shared" si="1"/>
        <v/>
      </c>
      <c r="K10" s="113"/>
      <c r="L10" s="113" t="s">
        <v>10</v>
      </c>
    </row>
    <row r="11" spans="1:12" s="36" customFormat="1" ht="12.75" hidden="1" customHeight="1">
      <c r="A11" s="40">
        <f t="shared" si="2"/>
        <v>8</v>
      </c>
      <c r="B11" s="163">
        <v>1</v>
      </c>
      <c r="C11" s="40" t="s">
        <v>4774</v>
      </c>
      <c r="D11" s="40" t="s">
        <v>3023</v>
      </c>
      <c r="E11" s="40"/>
      <c r="F11" s="40" t="s">
        <v>1474</v>
      </c>
      <c r="G11" s="40">
        <v>58</v>
      </c>
      <c r="H11" s="165">
        <v>8</v>
      </c>
      <c r="I11" s="45" t="str">
        <f t="shared" si="0"/>
        <v/>
      </c>
      <c r="J11" s="45" t="str">
        <f t="shared" si="1"/>
        <v/>
      </c>
      <c r="K11" s="113"/>
      <c r="L11" s="113" t="s">
        <v>10</v>
      </c>
    </row>
    <row r="12" spans="1:12" s="36" customFormat="1" ht="12.75" hidden="1" customHeight="1">
      <c r="A12" s="40">
        <f t="shared" si="2"/>
        <v>9</v>
      </c>
      <c r="B12" s="163">
        <v>1</v>
      </c>
      <c r="C12" s="40" t="s">
        <v>4775</v>
      </c>
      <c r="D12" s="40" t="s">
        <v>3025</v>
      </c>
      <c r="E12" s="40"/>
      <c r="F12" s="40" t="s">
        <v>1474</v>
      </c>
      <c r="G12" s="40">
        <v>66</v>
      </c>
      <c r="H12" s="165">
        <v>8</v>
      </c>
      <c r="I12" s="45" t="str">
        <f t="shared" si="0"/>
        <v/>
      </c>
      <c r="J12" s="45" t="str">
        <f t="shared" si="1"/>
        <v/>
      </c>
      <c r="K12" s="113"/>
      <c r="L12" s="113" t="s">
        <v>10</v>
      </c>
    </row>
    <row r="13" spans="1:12" s="36" customFormat="1" ht="12.75" hidden="1" customHeight="1">
      <c r="A13" s="40">
        <f t="shared" si="2"/>
        <v>10</v>
      </c>
      <c r="B13" s="163">
        <v>1</v>
      </c>
      <c r="C13" s="40" t="s">
        <v>4776</v>
      </c>
      <c r="D13" s="40" t="s">
        <v>3027</v>
      </c>
      <c r="E13" s="40"/>
      <c r="F13" s="40" t="s">
        <v>1474</v>
      </c>
      <c r="G13" s="40">
        <v>74</v>
      </c>
      <c r="H13" s="165">
        <v>8</v>
      </c>
      <c r="I13" s="45" t="str">
        <f t="shared" si="0"/>
        <v/>
      </c>
      <c r="J13" s="45" t="str">
        <f t="shared" si="1"/>
        <v/>
      </c>
      <c r="K13" s="113"/>
      <c r="L13" s="113" t="s">
        <v>10</v>
      </c>
    </row>
    <row r="14" spans="1:12" s="36" customFormat="1" ht="12.75" hidden="1" customHeight="1">
      <c r="A14" s="40">
        <f t="shared" si="2"/>
        <v>11</v>
      </c>
      <c r="B14" s="163">
        <v>1</v>
      </c>
      <c r="C14" s="40" t="s">
        <v>4777</v>
      </c>
      <c r="D14" s="40" t="s">
        <v>3029</v>
      </c>
      <c r="E14" s="40"/>
      <c r="F14" s="40" t="s">
        <v>1474</v>
      </c>
      <c r="G14" s="40">
        <v>82</v>
      </c>
      <c r="H14" s="165">
        <v>8</v>
      </c>
      <c r="I14" s="45" t="str">
        <f t="shared" si="0"/>
        <v/>
      </c>
      <c r="J14" s="45" t="str">
        <f t="shared" si="1"/>
        <v/>
      </c>
      <c r="K14" s="113"/>
      <c r="L14" s="113" t="s">
        <v>10</v>
      </c>
    </row>
    <row r="15" spans="1:12" s="36" customFormat="1" ht="12.75" hidden="1" customHeight="1">
      <c r="A15" s="40">
        <f t="shared" si="2"/>
        <v>12</v>
      </c>
      <c r="B15" s="163">
        <v>1</v>
      </c>
      <c r="C15" s="40" t="s">
        <v>4778</v>
      </c>
      <c r="D15" s="40" t="s">
        <v>3031</v>
      </c>
      <c r="E15" s="40"/>
      <c r="F15" s="40" t="s">
        <v>1474</v>
      </c>
      <c r="G15" s="40">
        <v>90</v>
      </c>
      <c r="H15" s="165">
        <v>8</v>
      </c>
      <c r="I15" s="45" t="str">
        <f t="shared" si="0"/>
        <v/>
      </c>
      <c r="J15" s="45" t="str">
        <f t="shared" si="1"/>
        <v/>
      </c>
      <c r="K15" s="113"/>
      <c r="L15" s="113" t="s">
        <v>10</v>
      </c>
    </row>
    <row r="16" spans="1:12" s="36" customFormat="1" ht="12.75" hidden="1" customHeight="1">
      <c r="A16" s="40">
        <f t="shared" si="2"/>
        <v>13</v>
      </c>
      <c r="B16" s="163">
        <v>1</v>
      </c>
      <c r="C16" s="40" t="s">
        <v>4779</v>
      </c>
      <c r="D16" s="40" t="s">
        <v>3033</v>
      </c>
      <c r="E16" s="40"/>
      <c r="F16" s="40" t="s">
        <v>1474</v>
      </c>
      <c r="G16" s="40">
        <v>98</v>
      </c>
      <c r="H16" s="165">
        <v>8</v>
      </c>
      <c r="I16" s="45" t="str">
        <f t="shared" si="0"/>
        <v/>
      </c>
      <c r="J16" s="45" t="str">
        <f t="shared" si="1"/>
        <v/>
      </c>
      <c r="K16" s="113"/>
      <c r="L16" s="113" t="s">
        <v>10</v>
      </c>
    </row>
    <row r="17" spans="1:12" s="36" customFormat="1" ht="12.75" hidden="1" customHeight="1">
      <c r="A17" s="40">
        <f t="shared" si="2"/>
        <v>14</v>
      </c>
      <c r="B17" s="163">
        <v>1</v>
      </c>
      <c r="C17" s="40" t="s">
        <v>4780</v>
      </c>
      <c r="D17" s="40" t="s">
        <v>3035</v>
      </c>
      <c r="E17" s="40"/>
      <c r="F17" s="40" t="s">
        <v>1474</v>
      </c>
      <c r="G17" s="40">
        <v>106</v>
      </c>
      <c r="H17" s="165">
        <v>8</v>
      </c>
      <c r="I17" s="45" t="str">
        <f t="shared" si="0"/>
        <v/>
      </c>
      <c r="J17" s="45" t="str">
        <f t="shared" si="1"/>
        <v/>
      </c>
      <c r="K17" s="113"/>
      <c r="L17" s="113" t="s">
        <v>10</v>
      </c>
    </row>
    <row r="18" spans="1:12" s="36" customFormat="1" ht="12.75" hidden="1" customHeight="1">
      <c r="A18" s="247">
        <f t="shared" si="2"/>
        <v>15</v>
      </c>
      <c r="B18" s="305">
        <v>1</v>
      </c>
      <c r="C18" s="247" t="s">
        <v>4781</v>
      </c>
      <c r="D18" s="247" t="s">
        <v>3037</v>
      </c>
      <c r="E18" s="247"/>
      <c r="F18" s="117" t="s">
        <v>156</v>
      </c>
      <c r="G18" s="117">
        <v>114</v>
      </c>
      <c r="H18" s="146">
        <v>2</v>
      </c>
      <c r="I18" s="251" t="str">
        <f t="shared" si="0"/>
        <v/>
      </c>
      <c r="J18" s="251" t="str">
        <f t="shared" si="1"/>
        <v/>
      </c>
      <c r="K18" s="122"/>
      <c r="L18" s="113" t="s">
        <v>10</v>
      </c>
    </row>
    <row r="19" spans="1:12" s="36" customFormat="1" ht="12.75" hidden="1" customHeight="1">
      <c r="A19" s="247">
        <f t="shared" si="2"/>
        <v>16</v>
      </c>
      <c r="B19" s="305">
        <v>1</v>
      </c>
      <c r="C19" s="247" t="s">
        <v>4782</v>
      </c>
      <c r="D19" s="247" t="s">
        <v>3039</v>
      </c>
      <c r="E19" s="247"/>
      <c r="F19" s="117" t="s">
        <v>156</v>
      </c>
      <c r="G19" s="117">
        <v>116</v>
      </c>
      <c r="H19" s="146">
        <v>2</v>
      </c>
      <c r="I19" s="251" t="str">
        <f t="shared" si="0"/>
        <v/>
      </c>
      <c r="J19" s="251" t="str">
        <f t="shared" si="1"/>
        <v/>
      </c>
      <c r="K19" s="122"/>
      <c r="L19" s="113" t="s">
        <v>10</v>
      </c>
    </row>
    <row r="20" spans="1:12" s="36" customFormat="1" ht="12.75" hidden="1" customHeight="1">
      <c r="A20" s="247">
        <f t="shared" si="2"/>
        <v>17</v>
      </c>
      <c r="B20" s="305">
        <v>1</v>
      </c>
      <c r="C20" s="247" t="s">
        <v>4783</v>
      </c>
      <c r="D20" s="247" t="s">
        <v>3041</v>
      </c>
      <c r="E20" s="247"/>
      <c r="F20" s="117" t="s">
        <v>156</v>
      </c>
      <c r="G20" s="117">
        <v>118</v>
      </c>
      <c r="H20" s="146">
        <v>2</v>
      </c>
      <c r="I20" s="251" t="str">
        <f t="shared" si="0"/>
        <v/>
      </c>
      <c r="J20" s="251" t="str">
        <f t="shared" si="1"/>
        <v/>
      </c>
      <c r="K20" s="122"/>
      <c r="L20" s="113" t="s">
        <v>10</v>
      </c>
    </row>
    <row r="21" spans="1:12" s="36" customFormat="1" ht="12.75" hidden="1" customHeight="1">
      <c r="A21" s="247">
        <f t="shared" si="2"/>
        <v>18</v>
      </c>
      <c r="B21" s="305">
        <v>1</v>
      </c>
      <c r="C21" s="247" t="s">
        <v>4784</v>
      </c>
      <c r="D21" s="247" t="s">
        <v>3043</v>
      </c>
      <c r="E21" s="247"/>
      <c r="F21" s="117" t="s">
        <v>156</v>
      </c>
      <c r="G21" s="117">
        <v>120</v>
      </c>
      <c r="H21" s="146">
        <v>2</v>
      </c>
      <c r="I21" s="251" t="str">
        <f t="shared" si="0"/>
        <v/>
      </c>
      <c r="J21" s="251" t="str">
        <f t="shared" si="1"/>
        <v/>
      </c>
      <c r="K21" s="122"/>
      <c r="L21" s="113" t="s">
        <v>10</v>
      </c>
    </row>
    <row r="22" spans="1:12" s="36" customFormat="1" ht="12.75" hidden="1" customHeight="1">
      <c r="A22" s="247">
        <f t="shared" si="2"/>
        <v>19</v>
      </c>
      <c r="B22" s="305">
        <v>1</v>
      </c>
      <c r="C22" s="247" t="s">
        <v>4785</v>
      </c>
      <c r="D22" s="247" t="s">
        <v>3045</v>
      </c>
      <c r="E22" s="247"/>
      <c r="F22" s="117" t="s">
        <v>3046</v>
      </c>
      <c r="G22" s="117">
        <v>122</v>
      </c>
      <c r="H22" s="146">
        <v>9</v>
      </c>
      <c r="I22" s="251" t="str">
        <f t="shared" si="0"/>
        <v/>
      </c>
      <c r="J22" s="290">
        <f>IF(J23="-",_xlfn.NUMBERVALUE(I22)/1000*-1,_xlfn.NUMBERVALUE(I22)/1000)</f>
        <v>0</v>
      </c>
      <c r="K22" s="122"/>
      <c r="L22" s="113" t="s">
        <v>10</v>
      </c>
    </row>
    <row r="23" spans="1:12" s="36" customFormat="1" ht="23.25" hidden="1" customHeight="1">
      <c r="A23" s="247">
        <f t="shared" si="2"/>
        <v>20</v>
      </c>
      <c r="B23" s="305">
        <v>1</v>
      </c>
      <c r="C23" s="247" t="s">
        <v>4786</v>
      </c>
      <c r="D23" s="247" t="s">
        <v>3048</v>
      </c>
      <c r="E23" s="247" t="s">
        <v>208</v>
      </c>
      <c r="F23" s="117" t="s">
        <v>182</v>
      </c>
      <c r="G23" s="117">
        <v>131</v>
      </c>
      <c r="H23" s="146">
        <v>1</v>
      </c>
      <c r="I23" s="251" t="str">
        <f t="shared" si="0"/>
        <v/>
      </c>
      <c r="J23" s="251" t="str">
        <f t="shared" si="1"/>
        <v/>
      </c>
      <c r="K23" s="122"/>
      <c r="L23" s="113" t="s">
        <v>10</v>
      </c>
    </row>
    <row r="24" spans="1:12" s="36" customFormat="1" ht="12.75" hidden="1" customHeight="1">
      <c r="A24" s="247">
        <f t="shared" si="2"/>
        <v>21</v>
      </c>
      <c r="B24" s="305">
        <v>1</v>
      </c>
      <c r="C24" s="247" t="s">
        <v>4787</v>
      </c>
      <c r="D24" s="247" t="s">
        <v>3050</v>
      </c>
      <c r="E24" s="247"/>
      <c r="F24" s="117" t="s">
        <v>3046</v>
      </c>
      <c r="G24" s="117">
        <v>132</v>
      </c>
      <c r="H24" s="146">
        <v>9</v>
      </c>
      <c r="I24" s="251" t="str">
        <f t="shared" si="0"/>
        <v/>
      </c>
      <c r="J24" s="290">
        <f>IF(J25="-",_xlfn.NUMBERVALUE(I24)/1000*-1,_xlfn.NUMBERVALUE(I24)/1000)</f>
        <v>0</v>
      </c>
      <c r="K24" s="122"/>
      <c r="L24" s="113" t="s">
        <v>10</v>
      </c>
    </row>
    <row r="25" spans="1:12" s="36" customFormat="1" ht="23.25" hidden="1" customHeight="1">
      <c r="A25" s="247">
        <f t="shared" si="2"/>
        <v>22</v>
      </c>
      <c r="B25" s="305">
        <v>1</v>
      </c>
      <c r="C25" s="247" t="s">
        <v>4788</v>
      </c>
      <c r="D25" s="247" t="s">
        <v>3052</v>
      </c>
      <c r="E25" s="247" t="s">
        <v>208</v>
      </c>
      <c r="F25" s="117" t="s">
        <v>182</v>
      </c>
      <c r="G25" s="117">
        <v>141</v>
      </c>
      <c r="H25" s="146">
        <v>1</v>
      </c>
      <c r="I25" s="251" t="str">
        <f t="shared" si="0"/>
        <v/>
      </c>
      <c r="J25" s="251" t="str">
        <f t="shared" si="1"/>
        <v/>
      </c>
      <c r="K25" s="122"/>
      <c r="L25" s="113" t="s">
        <v>10</v>
      </c>
    </row>
    <row r="26" spans="1:12" s="36" customFormat="1" ht="12.75" hidden="1" customHeight="1">
      <c r="A26" s="247">
        <f t="shared" si="2"/>
        <v>23</v>
      </c>
      <c r="B26" s="305">
        <v>1</v>
      </c>
      <c r="C26" s="247" t="s">
        <v>4789</v>
      </c>
      <c r="D26" s="247" t="s">
        <v>3054</v>
      </c>
      <c r="E26" s="247"/>
      <c r="F26" s="117" t="s">
        <v>3046</v>
      </c>
      <c r="G26" s="117">
        <v>142</v>
      </c>
      <c r="H26" s="146">
        <v>9</v>
      </c>
      <c r="I26" s="251" t="str">
        <f t="shared" si="0"/>
        <v/>
      </c>
      <c r="J26" s="290">
        <f>IF(J27="-",_xlfn.NUMBERVALUE(I26)/1000*-1,_xlfn.NUMBERVALUE(I26)/1000)</f>
        <v>0</v>
      </c>
      <c r="K26" s="122"/>
      <c r="L26" s="113" t="s">
        <v>10</v>
      </c>
    </row>
    <row r="27" spans="1:12" s="36" customFormat="1" ht="23.25" hidden="1" customHeight="1">
      <c r="A27" s="247">
        <f t="shared" si="2"/>
        <v>24</v>
      </c>
      <c r="B27" s="305">
        <v>1</v>
      </c>
      <c r="C27" s="247" t="s">
        <v>4790</v>
      </c>
      <c r="D27" s="247" t="s">
        <v>3056</v>
      </c>
      <c r="E27" s="247" t="s">
        <v>208</v>
      </c>
      <c r="F27" s="117" t="s">
        <v>182</v>
      </c>
      <c r="G27" s="117">
        <v>151</v>
      </c>
      <c r="H27" s="146">
        <v>1</v>
      </c>
      <c r="I27" s="251" t="str">
        <f t="shared" si="0"/>
        <v/>
      </c>
      <c r="J27" s="251" t="str">
        <f t="shared" si="1"/>
        <v/>
      </c>
      <c r="K27" s="122"/>
      <c r="L27" s="113" t="s">
        <v>10</v>
      </c>
    </row>
    <row r="28" spans="1:12" s="36" customFormat="1" ht="12.75" hidden="1" customHeight="1">
      <c r="A28" s="247">
        <f t="shared" si="2"/>
        <v>25</v>
      </c>
      <c r="B28" s="305">
        <v>1</v>
      </c>
      <c r="C28" s="247" t="s">
        <v>4791</v>
      </c>
      <c r="D28" s="247" t="s">
        <v>3058</v>
      </c>
      <c r="E28" s="247"/>
      <c r="F28" s="117" t="s">
        <v>3046</v>
      </c>
      <c r="G28" s="117">
        <v>152</v>
      </c>
      <c r="H28" s="146">
        <v>9</v>
      </c>
      <c r="I28" s="251" t="str">
        <f t="shared" si="0"/>
        <v/>
      </c>
      <c r="J28" s="290">
        <f>IF(J29="-",_xlfn.NUMBERVALUE(I28)/1000*-1,_xlfn.NUMBERVALUE(I28)/1000)</f>
        <v>0</v>
      </c>
      <c r="K28" s="122"/>
      <c r="L28" s="113" t="s">
        <v>10</v>
      </c>
    </row>
    <row r="29" spans="1:12" s="36" customFormat="1" ht="23.25" hidden="1" customHeight="1">
      <c r="A29" s="247">
        <f t="shared" si="2"/>
        <v>26</v>
      </c>
      <c r="B29" s="305">
        <v>1</v>
      </c>
      <c r="C29" s="247" t="s">
        <v>4792</v>
      </c>
      <c r="D29" s="247" t="s">
        <v>3060</v>
      </c>
      <c r="E29" s="247" t="s">
        <v>208</v>
      </c>
      <c r="F29" s="117" t="s">
        <v>182</v>
      </c>
      <c r="G29" s="117">
        <v>161</v>
      </c>
      <c r="H29" s="146">
        <v>1</v>
      </c>
      <c r="I29" s="251" t="str">
        <f t="shared" si="0"/>
        <v/>
      </c>
      <c r="J29" s="251" t="str">
        <f t="shared" si="1"/>
        <v/>
      </c>
      <c r="K29" s="122"/>
      <c r="L29" s="113" t="s">
        <v>10</v>
      </c>
    </row>
    <row r="30" spans="1:12" ht="22.5" hidden="1">
      <c r="A30" s="247">
        <f t="shared" si="2"/>
        <v>27</v>
      </c>
      <c r="B30" s="305">
        <v>1</v>
      </c>
      <c r="C30" s="247" t="s">
        <v>4793</v>
      </c>
      <c r="D30" s="247" t="s">
        <v>3062</v>
      </c>
      <c r="E30" s="247"/>
      <c r="F30" s="117" t="s">
        <v>3046</v>
      </c>
      <c r="G30" s="117">
        <v>162</v>
      </c>
      <c r="H30" s="146">
        <v>9</v>
      </c>
      <c r="I30" s="251" t="str">
        <f t="shared" si="0"/>
        <v/>
      </c>
      <c r="J30" s="290">
        <f>IF(J31="-",_xlfn.NUMBERVALUE(I30)/1000*-1,_xlfn.NUMBERVALUE(I30)/1000)</f>
        <v>0</v>
      </c>
      <c r="K30" s="122"/>
      <c r="L30" s="113" t="s">
        <v>10</v>
      </c>
    </row>
    <row r="31" spans="1:12" ht="23.25" hidden="1" customHeight="1">
      <c r="A31" s="247">
        <f t="shared" si="2"/>
        <v>28</v>
      </c>
      <c r="B31" s="305">
        <v>1</v>
      </c>
      <c r="C31" s="247" t="s">
        <v>4794</v>
      </c>
      <c r="D31" s="247" t="s">
        <v>3064</v>
      </c>
      <c r="E31" s="247" t="s">
        <v>208</v>
      </c>
      <c r="F31" s="117" t="s">
        <v>182</v>
      </c>
      <c r="G31" s="117">
        <v>171</v>
      </c>
      <c r="H31" s="146">
        <v>1</v>
      </c>
      <c r="I31" s="251" t="str">
        <f t="shared" si="0"/>
        <v/>
      </c>
      <c r="J31" s="251" t="str">
        <f t="shared" si="1"/>
        <v/>
      </c>
      <c r="K31" s="122"/>
      <c r="L31" s="113" t="s">
        <v>10</v>
      </c>
    </row>
    <row r="32" spans="1:12" ht="22.5" hidden="1">
      <c r="A32" s="247">
        <f t="shared" si="2"/>
        <v>29</v>
      </c>
      <c r="B32" s="305">
        <v>1</v>
      </c>
      <c r="C32" s="247" t="s">
        <v>4795</v>
      </c>
      <c r="D32" s="247" t="s">
        <v>3066</v>
      </c>
      <c r="E32" s="247"/>
      <c r="F32" s="117" t="s">
        <v>3046</v>
      </c>
      <c r="G32" s="117">
        <v>172</v>
      </c>
      <c r="H32" s="146">
        <v>9</v>
      </c>
      <c r="I32" s="251" t="str">
        <f t="shared" si="0"/>
        <v/>
      </c>
      <c r="J32" s="290">
        <f>IF(J33="-",_xlfn.NUMBERVALUE(I32)/1000*-1,_xlfn.NUMBERVALUE(I32)/1000)</f>
        <v>0</v>
      </c>
      <c r="K32" s="122"/>
      <c r="L32" s="113" t="s">
        <v>10</v>
      </c>
    </row>
    <row r="33" spans="1:12" ht="23.25" hidden="1" customHeight="1">
      <c r="A33" s="247">
        <f t="shared" si="2"/>
        <v>30</v>
      </c>
      <c r="B33" s="305">
        <v>1</v>
      </c>
      <c r="C33" s="247" t="s">
        <v>4796</v>
      </c>
      <c r="D33" s="247" t="s">
        <v>3068</v>
      </c>
      <c r="E33" s="247" t="s">
        <v>208</v>
      </c>
      <c r="F33" s="117" t="s">
        <v>182</v>
      </c>
      <c r="G33" s="117">
        <v>181</v>
      </c>
      <c r="H33" s="146">
        <v>1</v>
      </c>
      <c r="I33" s="251" t="str">
        <f t="shared" si="0"/>
        <v/>
      </c>
      <c r="J33" s="251" t="str">
        <f t="shared" si="1"/>
        <v/>
      </c>
      <c r="K33" s="122"/>
      <c r="L33" s="113" t="s">
        <v>10</v>
      </c>
    </row>
    <row r="34" spans="1:12" ht="22.5" hidden="1">
      <c r="A34" s="247">
        <f t="shared" si="2"/>
        <v>31</v>
      </c>
      <c r="B34" s="305">
        <v>1</v>
      </c>
      <c r="C34" s="247" t="s">
        <v>4797</v>
      </c>
      <c r="D34" s="247" t="s">
        <v>3070</v>
      </c>
      <c r="E34" s="247"/>
      <c r="F34" s="117" t="s">
        <v>3046</v>
      </c>
      <c r="G34" s="117">
        <v>182</v>
      </c>
      <c r="H34" s="146">
        <v>9</v>
      </c>
      <c r="I34" s="251" t="str">
        <f t="shared" si="0"/>
        <v/>
      </c>
      <c r="J34" s="290">
        <f>IF(J35="-",_xlfn.NUMBERVALUE(I34)/1000*-1,_xlfn.NUMBERVALUE(I34)/1000)</f>
        <v>0</v>
      </c>
      <c r="K34" s="122"/>
      <c r="L34" s="113" t="s">
        <v>10</v>
      </c>
    </row>
    <row r="35" spans="1:12" ht="23.25" hidden="1" customHeight="1">
      <c r="A35" s="247">
        <f t="shared" si="2"/>
        <v>32</v>
      </c>
      <c r="B35" s="305">
        <v>1</v>
      </c>
      <c r="C35" s="247" t="s">
        <v>4798</v>
      </c>
      <c r="D35" s="247" t="s">
        <v>3072</v>
      </c>
      <c r="E35" s="247" t="s">
        <v>208</v>
      </c>
      <c r="F35" s="117" t="s">
        <v>182</v>
      </c>
      <c r="G35" s="117">
        <v>191</v>
      </c>
      <c r="H35" s="146">
        <v>1</v>
      </c>
      <c r="I35" s="251" t="str">
        <f t="shared" si="0"/>
        <v/>
      </c>
      <c r="J35" s="251" t="str">
        <f t="shared" si="1"/>
        <v/>
      </c>
      <c r="K35" s="122"/>
      <c r="L35" s="113" t="s">
        <v>10</v>
      </c>
    </row>
    <row r="36" spans="1:12" ht="22.5" hidden="1">
      <c r="A36" s="247">
        <f t="shared" si="2"/>
        <v>33</v>
      </c>
      <c r="B36" s="305">
        <v>1</v>
      </c>
      <c r="C36" s="247" t="s">
        <v>4799</v>
      </c>
      <c r="D36" s="247" t="s">
        <v>3074</v>
      </c>
      <c r="E36" s="247"/>
      <c r="F36" s="117" t="s">
        <v>3046</v>
      </c>
      <c r="G36" s="117">
        <v>192</v>
      </c>
      <c r="H36" s="146">
        <v>9</v>
      </c>
      <c r="I36" s="251" t="str">
        <f t="shared" si="0"/>
        <v/>
      </c>
      <c r="J36" s="290">
        <f>IF(J37="-",_xlfn.NUMBERVALUE(I36)/1000*-1,_xlfn.NUMBERVALUE(I36)/1000)</f>
        <v>0</v>
      </c>
      <c r="K36" s="122"/>
      <c r="L36" s="113" t="s">
        <v>10</v>
      </c>
    </row>
    <row r="37" spans="1:12" ht="23.25" hidden="1" customHeight="1">
      <c r="A37" s="247">
        <f t="shared" si="2"/>
        <v>34</v>
      </c>
      <c r="B37" s="305">
        <v>1</v>
      </c>
      <c r="C37" s="247" t="s">
        <v>4800</v>
      </c>
      <c r="D37" s="247" t="s">
        <v>3076</v>
      </c>
      <c r="E37" s="247" t="s">
        <v>208</v>
      </c>
      <c r="F37" s="117" t="s">
        <v>182</v>
      </c>
      <c r="G37" s="117">
        <v>201</v>
      </c>
      <c r="H37" s="146">
        <v>1</v>
      </c>
      <c r="I37" s="251" t="str">
        <f t="shared" si="0"/>
        <v/>
      </c>
      <c r="J37" s="251" t="str">
        <f t="shared" si="1"/>
        <v/>
      </c>
      <c r="K37" s="122"/>
      <c r="L37" s="113" t="s">
        <v>10</v>
      </c>
    </row>
    <row r="38" spans="1:12" ht="22.5">
      <c r="A38" s="26">
        <f t="shared" si="2"/>
        <v>35</v>
      </c>
      <c r="B38" s="158">
        <v>1</v>
      </c>
      <c r="C38" s="75" t="s">
        <v>4801</v>
      </c>
      <c r="D38" s="75" t="s">
        <v>3078</v>
      </c>
      <c r="E38" s="75"/>
      <c r="F38" s="76" t="s">
        <v>3079</v>
      </c>
      <c r="G38" s="76">
        <v>202</v>
      </c>
      <c r="H38" s="77">
        <v>4</v>
      </c>
      <c r="I38" s="33" t="str">
        <f t="shared" si="0"/>
        <v/>
      </c>
      <c r="J38" s="243">
        <f t="shared" ref="J38:J40" si="4">_xlfn.NUMBERVALUE(I38)</f>
        <v>0</v>
      </c>
      <c r="K38" s="114"/>
      <c r="L38" s="114"/>
    </row>
    <row r="39" spans="1:12" ht="22.5" hidden="1">
      <c r="A39" s="247">
        <f t="shared" si="2"/>
        <v>36</v>
      </c>
      <c r="B39" s="305">
        <v>1</v>
      </c>
      <c r="C39" s="247" t="s">
        <v>4802</v>
      </c>
      <c r="D39" s="247" t="s">
        <v>3081</v>
      </c>
      <c r="E39" s="306"/>
      <c r="F39" s="307" t="s">
        <v>3079</v>
      </c>
      <c r="G39" s="117">
        <v>206</v>
      </c>
      <c r="H39" s="146">
        <v>4</v>
      </c>
      <c r="I39" s="251" t="str">
        <f t="shared" si="0"/>
        <v/>
      </c>
      <c r="J39" s="308">
        <f t="shared" si="4"/>
        <v>0</v>
      </c>
      <c r="K39" s="122"/>
      <c r="L39" s="113" t="s">
        <v>10</v>
      </c>
    </row>
    <row r="40" spans="1:12" ht="22.5" hidden="1">
      <c r="A40" s="247">
        <f t="shared" si="2"/>
        <v>37</v>
      </c>
      <c r="B40" s="305">
        <v>1</v>
      </c>
      <c r="C40" s="247" t="s">
        <v>4803</v>
      </c>
      <c r="D40" s="247" t="s">
        <v>3083</v>
      </c>
      <c r="E40" s="247"/>
      <c r="F40" s="117" t="s">
        <v>3079</v>
      </c>
      <c r="G40" s="117">
        <v>210</v>
      </c>
      <c r="H40" s="146">
        <v>4</v>
      </c>
      <c r="I40" s="251" t="str">
        <f t="shared" si="0"/>
        <v/>
      </c>
      <c r="J40" s="308">
        <f t="shared" si="4"/>
        <v>0</v>
      </c>
      <c r="K40" s="122"/>
      <c r="L40" s="113" t="s">
        <v>10</v>
      </c>
    </row>
    <row r="41" spans="1:12">
      <c r="A41" s="26">
        <f t="shared" si="2"/>
        <v>38</v>
      </c>
      <c r="B41" s="158">
        <v>1</v>
      </c>
      <c r="C41" s="75" t="s">
        <v>4804</v>
      </c>
      <c r="D41" s="75" t="s">
        <v>3085</v>
      </c>
      <c r="E41" s="75"/>
      <c r="F41" s="76" t="s">
        <v>3086</v>
      </c>
      <c r="G41" s="76">
        <v>214</v>
      </c>
      <c r="H41" s="77">
        <v>11</v>
      </c>
      <c r="I41" s="33" t="str">
        <f t="shared" si="0"/>
        <v/>
      </c>
      <c r="J41" s="274">
        <f>IF(J42="-",_xlfn.NUMBERVALUE(I41)/1000*-1,_xlfn.NUMBERVALUE(I41)/1000)</f>
        <v>0</v>
      </c>
      <c r="K41" s="114"/>
      <c r="L41" s="114"/>
    </row>
    <row r="42" spans="1:12" ht="23.25" customHeight="1">
      <c r="A42" s="26">
        <f t="shared" si="2"/>
        <v>39</v>
      </c>
      <c r="B42" s="158">
        <v>1</v>
      </c>
      <c r="C42" s="75" t="s">
        <v>4805</v>
      </c>
      <c r="D42" s="75" t="s">
        <v>3088</v>
      </c>
      <c r="E42" s="75" t="s">
        <v>208</v>
      </c>
      <c r="F42" s="76" t="s">
        <v>182</v>
      </c>
      <c r="G42" s="76">
        <v>225</v>
      </c>
      <c r="H42" s="77">
        <v>1</v>
      </c>
      <c r="I42" s="33" t="str">
        <f t="shared" si="0"/>
        <v/>
      </c>
      <c r="J42" s="33" t="str">
        <f t="shared" si="1"/>
        <v/>
      </c>
      <c r="K42" s="114"/>
      <c r="L42" s="114"/>
    </row>
    <row r="43" spans="1:12" ht="22.5" hidden="1">
      <c r="A43" s="247">
        <f t="shared" si="2"/>
        <v>40</v>
      </c>
      <c r="B43" s="305">
        <v>1</v>
      </c>
      <c r="C43" s="247" t="s">
        <v>4806</v>
      </c>
      <c r="D43" s="247" t="s">
        <v>3090</v>
      </c>
      <c r="E43" s="247"/>
      <c r="F43" s="117" t="s">
        <v>3086</v>
      </c>
      <c r="G43" s="117">
        <v>226</v>
      </c>
      <c r="H43" s="146">
        <v>11</v>
      </c>
      <c r="I43" s="251" t="str">
        <f t="shared" si="0"/>
        <v/>
      </c>
      <c r="J43" s="290">
        <f>IF(J44="-",_xlfn.NUMBERVALUE(I43)/1000*-1,_xlfn.NUMBERVALUE(I43)/1000)</f>
        <v>0</v>
      </c>
      <c r="K43" s="122"/>
      <c r="L43" s="113" t="s">
        <v>10</v>
      </c>
    </row>
    <row r="44" spans="1:12" ht="23.25" hidden="1" customHeight="1">
      <c r="A44" s="247">
        <f t="shared" si="2"/>
        <v>41</v>
      </c>
      <c r="B44" s="305">
        <v>1</v>
      </c>
      <c r="C44" s="247" t="s">
        <v>4807</v>
      </c>
      <c r="D44" s="247" t="s">
        <v>3092</v>
      </c>
      <c r="E44" s="247" t="s">
        <v>208</v>
      </c>
      <c r="F44" s="117" t="s">
        <v>182</v>
      </c>
      <c r="G44" s="117">
        <v>237</v>
      </c>
      <c r="H44" s="146">
        <v>1</v>
      </c>
      <c r="I44" s="251" t="str">
        <f t="shared" si="0"/>
        <v/>
      </c>
      <c r="J44" s="251" t="str">
        <f t="shared" si="1"/>
        <v/>
      </c>
      <c r="K44" s="122"/>
      <c r="L44" s="113" t="s">
        <v>10</v>
      </c>
    </row>
    <row r="45" spans="1:12" ht="22.5">
      <c r="A45" s="26">
        <f t="shared" si="2"/>
        <v>42</v>
      </c>
      <c r="B45" s="158">
        <v>1</v>
      </c>
      <c r="C45" s="75" t="s">
        <v>4808</v>
      </c>
      <c r="D45" s="75" t="s">
        <v>3094</v>
      </c>
      <c r="E45" s="75"/>
      <c r="F45" s="76" t="s">
        <v>3086</v>
      </c>
      <c r="G45" s="76">
        <v>238</v>
      </c>
      <c r="H45" s="77">
        <v>11</v>
      </c>
      <c r="I45" s="33" t="str">
        <f t="shared" si="0"/>
        <v/>
      </c>
      <c r="J45" s="274">
        <f>IF(J46="-",_xlfn.NUMBERVALUE(I45)/1000*-1,_xlfn.NUMBERVALUE(I45)/1000)</f>
        <v>0</v>
      </c>
      <c r="K45" s="114"/>
      <c r="L45" s="114"/>
    </row>
    <row r="46" spans="1:12" ht="23.25" customHeight="1">
      <c r="A46" s="26">
        <f t="shared" si="2"/>
        <v>43</v>
      </c>
      <c r="B46" s="158">
        <v>1</v>
      </c>
      <c r="C46" s="75" t="s">
        <v>4809</v>
      </c>
      <c r="D46" s="75" t="s">
        <v>3096</v>
      </c>
      <c r="E46" s="75" t="s">
        <v>208</v>
      </c>
      <c r="F46" s="76" t="s">
        <v>182</v>
      </c>
      <c r="G46" s="76">
        <v>249</v>
      </c>
      <c r="H46" s="77">
        <v>1</v>
      </c>
      <c r="I46" s="33" t="str">
        <f t="shared" si="0"/>
        <v/>
      </c>
      <c r="J46" s="33" t="str">
        <f t="shared" si="1"/>
        <v/>
      </c>
      <c r="K46" s="114"/>
      <c r="L46" s="114"/>
    </row>
    <row r="47" spans="1:12">
      <c r="A47" s="26">
        <f t="shared" si="2"/>
        <v>44</v>
      </c>
      <c r="B47" s="158">
        <v>1</v>
      </c>
      <c r="C47" s="75" t="s">
        <v>4810</v>
      </c>
      <c r="D47" s="75" t="s">
        <v>3098</v>
      </c>
      <c r="E47" s="75"/>
      <c r="F47" s="76" t="s">
        <v>3086</v>
      </c>
      <c r="G47" s="76">
        <v>250</v>
      </c>
      <c r="H47" s="77">
        <v>11</v>
      </c>
      <c r="I47" s="33" t="str">
        <f t="shared" si="0"/>
        <v/>
      </c>
      <c r="J47" s="274">
        <f>IF(J48="-",_xlfn.NUMBERVALUE(I47)/1000*-1,_xlfn.NUMBERVALUE(I47)/1000)</f>
        <v>0</v>
      </c>
      <c r="K47" s="114"/>
      <c r="L47" s="114"/>
    </row>
    <row r="48" spans="1:12" ht="23.25" customHeight="1">
      <c r="A48" s="26">
        <f t="shared" si="2"/>
        <v>45</v>
      </c>
      <c r="B48" s="158">
        <v>1</v>
      </c>
      <c r="C48" s="75" t="s">
        <v>4811</v>
      </c>
      <c r="D48" s="75" t="s">
        <v>3100</v>
      </c>
      <c r="E48" s="75" t="s">
        <v>208</v>
      </c>
      <c r="F48" s="76" t="s">
        <v>182</v>
      </c>
      <c r="G48" s="76">
        <v>261</v>
      </c>
      <c r="H48" s="77">
        <v>1</v>
      </c>
      <c r="I48" s="33" t="str">
        <f t="shared" si="0"/>
        <v/>
      </c>
      <c r="J48" s="33" t="str">
        <f t="shared" si="1"/>
        <v/>
      </c>
      <c r="K48" s="114"/>
      <c r="L48" s="114"/>
    </row>
    <row r="49" spans="1:12" ht="22.5" hidden="1">
      <c r="A49" s="247">
        <f t="shared" si="2"/>
        <v>46</v>
      </c>
      <c r="B49" s="305">
        <v>1</v>
      </c>
      <c r="C49" s="247" t="s">
        <v>4812</v>
      </c>
      <c r="D49" s="247" t="s">
        <v>3102</v>
      </c>
      <c r="E49" s="247"/>
      <c r="F49" s="117" t="s">
        <v>3086</v>
      </c>
      <c r="G49" s="117">
        <v>262</v>
      </c>
      <c r="H49" s="146">
        <v>11</v>
      </c>
      <c r="I49" s="251" t="str">
        <f t="shared" si="0"/>
        <v/>
      </c>
      <c r="J49" s="290">
        <f>IF(J50="-",_xlfn.NUMBERVALUE(I49)/1000*-1,_xlfn.NUMBERVALUE(I49)/1000)</f>
        <v>0</v>
      </c>
      <c r="K49" s="122"/>
      <c r="L49" s="113" t="s">
        <v>10</v>
      </c>
    </row>
    <row r="50" spans="1:12" ht="23.25" hidden="1" customHeight="1">
      <c r="A50" s="247">
        <f t="shared" si="2"/>
        <v>47</v>
      </c>
      <c r="B50" s="305">
        <v>1</v>
      </c>
      <c r="C50" s="247" t="s">
        <v>4813</v>
      </c>
      <c r="D50" s="247" t="s">
        <v>3104</v>
      </c>
      <c r="E50" s="247" t="s">
        <v>208</v>
      </c>
      <c r="F50" s="117" t="s">
        <v>182</v>
      </c>
      <c r="G50" s="117">
        <v>273</v>
      </c>
      <c r="H50" s="146">
        <v>1</v>
      </c>
      <c r="I50" s="251" t="str">
        <f t="shared" si="0"/>
        <v/>
      </c>
      <c r="J50" s="251" t="str">
        <f t="shared" si="1"/>
        <v/>
      </c>
      <c r="K50" s="122"/>
      <c r="L50" s="113" t="s">
        <v>10</v>
      </c>
    </row>
    <row r="51" spans="1:12" ht="22.5" hidden="1">
      <c r="A51" s="247">
        <f t="shared" si="2"/>
        <v>48</v>
      </c>
      <c r="B51" s="305">
        <v>1</v>
      </c>
      <c r="C51" s="247" t="s">
        <v>4814</v>
      </c>
      <c r="D51" s="247" t="s">
        <v>3106</v>
      </c>
      <c r="E51" s="247"/>
      <c r="F51" s="117" t="s">
        <v>3086</v>
      </c>
      <c r="G51" s="117">
        <v>274</v>
      </c>
      <c r="H51" s="146">
        <v>11</v>
      </c>
      <c r="I51" s="251" t="str">
        <f t="shared" si="0"/>
        <v/>
      </c>
      <c r="J51" s="290">
        <f>IF(J52="-",_xlfn.NUMBERVALUE(I51)/1000*-1,_xlfn.NUMBERVALUE(I51)/1000)</f>
        <v>0</v>
      </c>
      <c r="K51" s="122"/>
      <c r="L51" s="113" t="s">
        <v>10</v>
      </c>
    </row>
    <row r="52" spans="1:12" ht="23.25" hidden="1" customHeight="1">
      <c r="A52" s="247">
        <f t="shared" si="2"/>
        <v>49</v>
      </c>
      <c r="B52" s="305">
        <v>1</v>
      </c>
      <c r="C52" s="247" t="s">
        <v>4815</v>
      </c>
      <c r="D52" s="247" t="s">
        <v>3108</v>
      </c>
      <c r="E52" s="247" t="s">
        <v>208</v>
      </c>
      <c r="F52" s="117" t="s">
        <v>182</v>
      </c>
      <c r="G52" s="117">
        <v>285</v>
      </c>
      <c r="H52" s="146">
        <v>1</v>
      </c>
      <c r="I52" s="251" t="str">
        <f t="shared" si="0"/>
        <v/>
      </c>
      <c r="J52" s="251" t="str">
        <f t="shared" si="1"/>
        <v/>
      </c>
      <c r="K52" s="122"/>
      <c r="L52" s="113" t="s">
        <v>10</v>
      </c>
    </row>
    <row r="53" spans="1:12" ht="22.5">
      <c r="A53" s="26">
        <f t="shared" si="2"/>
        <v>50</v>
      </c>
      <c r="B53" s="158">
        <v>1</v>
      </c>
      <c r="C53" s="75" t="s">
        <v>4816</v>
      </c>
      <c r="D53" s="75" t="s">
        <v>3110</v>
      </c>
      <c r="E53" s="75"/>
      <c r="F53" s="76" t="s">
        <v>1855</v>
      </c>
      <c r="G53" s="76">
        <v>286</v>
      </c>
      <c r="H53" s="77">
        <v>17</v>
      </c>
      <c r="I53" s="33" t="str">
        <f t="shared" si="0"/>
        <v/>
      </c>
      <c r="J53" s="274">
        <f>IF(J54="-",_xlfn.NUMBERVALUE(I53)/10000000*-1,_xlfn.NUMBERVALUE(I53)/10000000)</f>
        <v>0</v>
      </c>
      <c r="K53" s="114"/>
      <c r="L53" s="114"/>
    </row>
    <row r="54" spans="1:12" ht="23.25" customHeight="1">
      <c r="A54" s="26">
        <f t="shared" si="2"/>
        <v>51</v>
      </c>
      <c r="B54" s="158">
        <v>1</v>
      </c>
      <c r="C54" s="75" t="s">
        <v>4817</v>
      </c>
      <c r="D54" s="75" t="s">
        <v>3112</v>
      </c>
      <c r="E54" s="75" t="s">
        <v>208</v>
      </c>
      <c r="F54" s="76" t="s">
        <v>182</v>
      </c>
      <c r="G54" s="76">
        <v>303</v>
      </c>
      <c r="H54" s="77">
        <v>1</v>
      </c>
      <c r="I54" s="33" t="str">
        <f t="shared" si="0"/>
        <v/>
      </c>
      <c r="J54" s="33" t="str">
        <f t="shared" si="1"/>
        <v/>
      </c>
      <c r="K54" s="114"/>
      <c r="L54" s="114"/>
    </row>
    <row r="55" spans="1:12">
      <c r="A55" s="26">
        <f t="shared" si="2"/>
        <v>52</v>
      </c>
      <c r="B55" s="158">
        <v>1</v>
      </c>
      <c r="C55" s="75" t="s">
        <v>4818</v>
      </c>
      <c r="D55" s="75" t="s">
        <v>3114</v>
      </c>
      <c r="E55" s="75"/>
      <c r="F55" s="76" t="s">
        <v>3046</v>
      </c>
      <c r="G55" s="76">
        <v>304</v>
      </c>
      <c r="H55" s="77">
        <v>9</v>
      </c>
      <c r="I55" s="33" t="str">
        <f t="shared" si="0"/>
        <v/>
      </c>
      <c r="J55" s="274">
        <f>IF(J56="-",_xlfn.NUMBERVALUE(I55)/1000*-1,_xlfn.NUMBERVALUE(I55)/1000)</f>
        <v>0</v>
      </c>
      <c r="K55" s="114"/>
      <c r="L55" s="114"/>
    </row>
    <row r="56" spans="1:12" ht="23.25" customHeight="1">
      <c r="A56" s="26">
        <f t="shared" si="2"/>
        <v>53</v>
      </c>
      <c r="B56" s="158">
        <v>1</v>
      </c>
      <c r="C56" s="75" t="s">
        <v>4819</v>
      </c>
      <c r="D56" s="75" t="s">
        <v>3116</v>
      </c>
      <c r="E56" s="75" t="s">
        <v>208</v>
      </c>
      <c r="F56" s="76" t="s">
        <v>182</v>
      </c>
      <c r="G56" s="76">
        <v>313</v>
      </c>
      <c r="H56" s="77">
        <v>1</v>
      </c>
      <c r="I56" s="33" t="str">
        <f t="shared" si="0"/>
        <v/>
      </c>
      <c r="J56" s="33" t="str">
        <f t="shared" si="1"/>
        <v/>
      </c>
      <c r="K56" s="114"/>
      <c r="L56" s="114"/>
    </row>
    <row r="57" spans="1:12" hidden="1">
      <c r="A57" s="247">
        <f t="shared" si="2"/>
        <v>54</v>
      </c>
      <c r="B57" s="305">
        <v>1</v>
      </c>
      <c r="C57" s="247" t="s">
        <v>4820</v>
      </c>
      <c r="D57" s="247" t="s">
        <v>3118</v>
      </c>
      <c r="E57" s="247"/>
      <c r="F57" s="117" t="s">
        <v>3079</v>
      </c>
      <c r="G57" s="117">
        <v>314</v>
      </c>
      <c r="H57" s="146">
        <v>4</v>
      </c>
      <c r="I57" s="251" t="str">
        <f t="shared" si="0"/>
        <v/>
      </c>
      <c r="J57" s="308">
        <f>_xlfn.NUMBERVALUE(I57)</f>
        <v>0</v>
      </c>
      <c r="K57" s="122"/>
      <c r="L57" s="113" t="s">
        <v>10</v>
      </c>
    </row>
    <row r="58" spans="1:12" ht="22.5">
      <c r="A58" s="26">
        <f t="shared" si="2"/>
        <v>55</v>
      </c>
      <c r="B58" s="158">
        <v>1</v>
      </c>
      <c r="C58" s="75" t="s">
        <v>4821</v>
      </c>
      <c r="D58" s="75" t="s">
        <v>3120</v>
      </c>
      <c r="E58" s="75"/>
      <c r="F58" s="76" t="s">
        <v>268</v>
      </c>
      <c r="G58" s="76">
        <v>318</v>
      </c>
      <c r="H58" s="77">
        <v>17</v>
      </c>
      <c r="I58" s="33" t="str">
        <f t="shared" si="0"/>
        <v/>
      </c>
      <c r="J58" s="274">
        <f>IF(J59="-",_xlfn.NUMBERVALUE(I58)/100000*-1,_xlfn.NUMBERVALUE(I58)/100000)</f>
        <v>0</v>
      </c>
      <c r="K58" s="114"/>
      <c r="L58" s="114"/>
    </row>
    <row r="59" spans="1:12" ht="23.25" customHeight="1">
      <c r="A59" s="26">
        <f t="shared" si="2"/>
        <v>56</v>
      </c>
      <c r="B59" s="158">
        <v>1</v>
      </c>
      <c r="C59" s="75" t="s">
        <v>4822</v>
      </c>
      <c r="D59" s="75" t="s">
        <v>3122</v>
      </c>
      <c r="E59" s="75" t="s">
        <v>208</v>
      </c>
      <c r="F59" s="76" t="s">
        <v>182</v>
      </c>
      <c r="G59" s="76">
        <v>335</v>
      </c>
      <c r="H59" s="77">
        <v>1</v>
      </c>
      <c r="I59" s="33" t="str">
        <f t="shared" si="0"/>
        <v/>
      </c>
      <c r="J59" s="33" t="str">
        <f t="shared" si="1"/>
        <v/>
      </c>
      <c r="K59" s="114"/>
      <c r="L59" s="114"/>
    </row>
    <row r="60" spans="1:12" ht="22.5">
      <c r="A60" s="26">
        <f t="shared" si="2"/>
        <v>57</v>
      </c>
      <c r="B60" s="158">
        <v>1</v>
      </c>
      <c r="C60" s="75" t="s">
        <v>4823</v>
      </c>
      <c r="D60" s="75" t="s">
        <v>3124</v>
      </c>
      <c r="E60" s="75"/>
      <c r="F60" s="76" t="s">
        <v>204</v>
      </c>
      <c r="G60" s="76">
        <v>336</v>
      </c>
      <c r="H60" s="77">
        <v>17</v>
      </c>
      <c r="I60" s="33" t="str">
        <f t="shared" si="0"/>
        <v/>
      </c>
      <c r="J60" s="274">
        <f>IF(J61="-",_xlfn.NUMBERVALUE(I60)/100*-1,_xlfn.NUMBERVALUE(I60)/100)</f>
        <v>0</v>
      </c>
      <c r="K60" s="114"/>
      <c r="L60" s="114"/>
    </row>
    <row r="61" spans="1:12" ht="23.25" customHeight="1">
      <c r="A61" s="26">
        <f t="shared" si="2"/>
        <v>58</v>
      </c>
      <c r="B61" s="158">
        <v>1</v>
      </c>
      <c r="C61" s="75" t="s">
        <v>4824</v>
      </c>
      <c r="D61" s="75" t="s">
        <v>3126</v>
      </c>
      <c r="E61" s="75" t="s">
        <v>208</v>
      </c>
      <c r="F61" s="76" t="s">
        <v>182</v>
      </c>
      <c r="G61" s="76">
        <v>353</v>
      </c>
      <c r="H61" s="77">
        <v>1</v>
      </c>
      <c r="I61" s="33" t="str">
        <f t="shared" si="0"/>
        <v/>
      </c>
      <c r="J61" s="33" t="str">
        <f t="shared" si="1"/>
        <v/>
      </c>
      <c r="K61" s="114"/>
      <c r="L61" s="114"/>
    </row>
    <row r="62" spans="1:12" ht="22.5">
      <c r="A62" s="26">
        <f t="shared" si="2"/>
        <v>59</v>
      </c>
      <c r="B62" s="158">
        <v>1</v>
      </c>
      <c r="C62" s="75" t="s">
        <v>4825</v>
      </c>
      <c r="D62" s="75" t="s">
        <v>3128</v>
      </c>
      <c r="E62" s="75"/>
      <c r="F62" s="76" t="s">
        <v>204</v>
      </c>
      <c r="G62" s="76">
        <v>354</v>
      </c>
      <c r="H62" s="77">
        <v>17</v>
      </c>
      <c r="I62" s="33" t="str">
        <f t="shared" si="0"/>
        <v/>
      </c>
      <c r="J62" s="274">
        <f>IF(J63="-",_xlfn.NUMBERVALUE(I62)/100*-1,_xlfn.NUMBERVALUE(I62)/100)</f>
        <v>0</v>
      </c>
      <c r="K62" s="114"/>
      <c r="L62" s="114"/>
    </row>
    <row r="63" spans="1:12" ht="23.25" customHeight="1">
      <c r="A63" s="26">
        <f t="shared" si="2"/>
        <v>60</v>
      </c>
      <c r="B63" s="158">
        <v>1</v>
      </c>
      <c r="C63" s="75" t="s">
        <v>4826</v>
      </c>
      <c r="D63" s="75" t="s">
        <v>3130</v>
      </c>
      <c r="E63" s="75" t="s">
        <v>208</v>
      </c>
      <c r="F63" s="76" t="s">
        <v>182</v>
      </c>
      <c r="G63" s="76">
        <v>371</v>
      </c>
      <c r="H63" s="77">
        <v>1</v>
      </c>
      <c r="I63" s="33" t="str">
        <f t="shared" si="0"/>
        <v/>
      </c>
      <c r="J63" s="33" t="str">
        <f t="shared" si="1"/>
        <v/>
      </c>
      <c r="K63" s="114"/>
      <c r="L63" s="114"/>
    </row>
    <row r="64" spans="1:12" ht="22.5">
      <c r="A64" s="26">
        <f t="shared" si="2"/>
        <v>61</v>
      </c>
      <c r="B64" s="158">
        <v>1</v>
      </c>
      <c r="C64" s="75" t="s">
        <v>4827</v>
      </c>
      <c r="D64" s="75" t="s">
        <v>3132</v>
      </c>
      <c r="E64" s="75"/>
      <c r="F64" s="76" t="s">
        <v>204</v>
      </c>
      <c r="G64" s="76">
        <v>372</v>
      </c>
      <c r="H64" s="77">
        <v>17</v>
      </c>
      <c r="I64" s="33" t="str">
        <f t="shared" si="0"/>
        <v/>
      </c>
      <c r="J64" s="274">
        <f>IF(J65="-",_xlfn.NUMBERVALUE(I64)/100*-1,_xlfn.NUMBERVALUE(I64)/100)</f>
        <v>0</v>
      </c>
      <c r="K64" s="114"/>
      <c r="L64" s="114"/>
    </row>
    <row r="65" spans="1:12" ht="23.25" customHeight="1">
      <c r="A65" s="26">
        <f t="shared" si="2"/>
        <v>62</v>
      </c>
      <c r="B65" s="158">
        <v>1</v>
      </c>
      <c r="C65" s="75" t="s">
        <v>4828</v>
      </c>
      <c r="D65" s="75" t="s">
        <v>3134</v>
      </c>
      <c r="E65" s="75" t="s">
        <v>208</v>
      </c>
      <c r="F65" s="76" t="s">
        <v>182</v>
      </c>
      <c r="G65" s="76">
        <v>389</v>
      </c>
      <c r="H65" s="77">
        <v>1</v>
      </c>
      <c r="I65" s="33" t="str">
        <f t="shared" si="0"/>
        <v/>
      </c>
      <c r="J65" s="33" t="str">
        <f t="shared" si="1"/>
        <v/>
      </c>
      <c r="K65" s="114"/>
      <c r="L65" s="114"/>
    </row>
    <row r="66" spans="1:12" ht="22.5">
      <c r="A66" s="26">
        <f t="shared" si="2"/>
        <v>63</v>
      </c>
      <c r="B66" s="158">
        <v>1</v>
      </c>
      <c r="C66" s="75" t="s">
        <v>4829</v>
      </c>
      <c r="D66" s="75" t="s">
        <v>3136</v>
      </c>
      <c r="E66" s="75"/>
      <c r="F66" s="76" t="s">
        <v>3086</v>
      </c>
      <c r="G66" s="76">
        <v>390</v>
      </c>
      <c r="H66" s="77">
        <v>11</v>
      </c>
      <c r="I66" s="33" t="str">
        <f t="shared" si="0"/>
        <v/>
      </c>
      <c r="J66" s="274">
        <f>IF(J67="-",_xlfn.NUMBERVALUE(I66)/1000*-1,_xlfn.NUMBERVALUE(I66)/1000)</f>
        <v>0</v>
      </c>
      <c r="K66" s="114"/>
      <c r="L66" s="114"/>
    </row>
    <row r="67" spans="1:12" ht="23.25" customHeight="1">
      <c r="A67" s="26">
        <f t="shared" si="2"/>
        <v>64</v>
      </c>
      <c r="B67" s="158">
        <v>1</v>
      </c>
      <c r="C67" s="75" t="s">
        <v>4830</v>
      </c>
      <c r="D67" s="75" t="s">
        <v>3138</v>
      </c>
      <c r="E67" s="75" t="s">
        <v>208</v>
      </c>
      <c r="F67" s="76" t="s">
        <v>182</v>
      </c>
      <c r="G67" s="76">
        <v>401</v>
      </c>
      <c r="H67" s="77">
        <v>1</v>
      </c>
      <c r="I67" s="33" t="str">
        <f t="shared" ref="I67:I105" si="5">MID($I$1,G67,H67)</f>
        <v/>
      </c>
      <c r="J67" s="33" t="str">
        <f t="shared" ref="J67:J105" si="6">I67</f>
        <v/>
      </c>
      <c r="K67" s="114"/>
      <c r="L67" s="114"/>
    </row>
    <row r="68" spans="1:12" hidden="1">
      <c r="A68" s="247">
        <f t="shared" ref="A68:A103" si="7">IF(B68=1,TRUNC(A67)+1,A67+0.1)</f>
        <v>65</v>
      </c>
      <c r="B68" s="305">
        <v>1</v>
      </c>
      <c r="C68" s="247" t="s">
        <v>4831</v>
      </c>
      <c r="D68" s="247" t="s">
        <v>4832</v>
      </c>
      <c r="E68" s="247"/>
      <c r="F68" s="117" t="s">
        <v>1855</v>
      </c>
      <c r="G68" s="117">
        <v>402</v>
      </c>
      <c r="H68" s="146">
        <v>17</v>
      </c>
      <c r="I68" s="251" t="str">
        <f t="shared" si="5"/>
        <v/>
      </c>
      <c r="J68" s="290">
        <f>IF(J69="-",_xlfn.NUMBERVALUE(I68)/10000000*-1,_xlfn.NUMBERVALUE(I68)/10000000)</f>
        <v>0</v>
      </c>
      <c r="K68" s="122"/>
      <c r="L68" s="113" t="s">
        <v>10</v>
      </c>
    </row>
    <row r="69" spans="1:12" ht="23.25" hidden="1" customHeight="1">
      <c r="A69" s="247">
        <f t="shared" si="7"/>
        <v>66</v>
      </c>
      <c r="B69" s="305">
        <v>1</v>
      </c>
      <c r="C69" s="247" t="s">
        <v>4833</v>
      </c>
      <c r="D69" s="247" t="s">
        <v>4834</v>
      </c>
      <c r="E69" s="247" t="s">
        <v>208</v>
      </c>
      <c r="F69" s="117" t="s">
        <v>182</v>
      </c>
      <c r="G69" s="117">
        <v>419</v>
      </c>
      <c r="H69" s="146">
        <v>1</v>
      </c>
      <c r="I69" s="251" t="str">
        <f t="shared" si="5"/>
        <v/>
      </c>
      <c r="J69" s="251" t="str">
        <f t="shared" si="6"/>
        <v/>
      </c>
      <c r="K69" s="122"/>
      <c r="L69" s="113" t="s">
        <v>10</v>
      </c>
    </row>
    <row r="70" spans="1:12" ht="22.5" hidden="1">
      <c r="A70" s="247">
        <f t="shared" si="7"/>
        <v>67</v>
      </c>
      <c r="B70" s="305">
        <v>1</v>
      </c>
      <c r="C70" s="247" t="s">
        <v>4835</v>
      </c>
      <c r="D70" s="247" t="s">
        <v>4836</v>
      </c>
      <c r="E70" s="247"/>
      <c r="F70" s="117" t="s">
        <v>342</v>
      </c>
      <c r="G70" s="117">
        <v>420</v>
      </c>
      <c r="H70" s="146">
        <v>8</v>
      </c>
      <c r="I70" s="251" t="str">
        <f t="shared" si="5"/>
        <v/>
      </c>
      <c r="J70" s="288" t="str">
        <f>IF(AND(I70&lt;&gt;"",I70&lt;&gt;"00000000"),DATE(LEFT(I70,4),MID(I70,5,2),RIGHT(I70,2)),"")</f>
        <v/>
      </c>
      <c r="K70" s="122"/>
      <c r="L70" s="113" t="s">
        <v>10</v>
      </c>
    </row>
    <row r="71" spans="1:12">
      <c r="A71" s="26">
        <f t="shared" si="7"/>
        <v>68</v>
      </c>
      <c r="B71" s="158">
        <v>1</v>
      </c>
      <c r="C71" s="75" t="s">
        <v>4837</v>
      </c>
      <c r="D71" s="75" t="s">
        <v>3140</v>
      </c>
      <c r="E71" s="75"/>
      <c r="F71" s="76" t="s">
        <v>182</v>
      </c>
      <c r="G71" s="76">
        <v>428</v>
      </c>
      <c r="H71" s="77">
        <v>1</v>
      </c>
      <c r="I71" s="33" t="str">
        <f t="shared" si="5"/>
        <v/>
      </c>
      <c r="J71" s="33" t="str">
        <f t="shared" si="6"/>
        <v/>
      </c>
      <c r="K71" s="114"/>
      <c r="L71" s="114"/>
    </row>
    <row r="72" spans="1:12" ht="22.5">
      <c r="A72" s="26">
        <f t="shared" si="7"/>
        <v>69</v>
      </c>
      <c r="B72" s="158">
        <v>1</v>
      </c>
      <c r="C72" s="75" t="s">
        <v>4838</v>
      </c>
      <c r="D72" s="75" t="s">
        <v>3142</v>
      </c>
      <c r="E72" s="75"/>
      <c r="F72" s="76" t="s">
        <v>1855</v>
      </c>
      <c r="G72" s="76">
        <v>429</v>
      </c>
      <c r="H72" s="77">
        <v>17</v>
      </c>
      <c r="I72" s="33" t="str">
        <f t="shared" si="5"/>
        <v/>
      </c>
      <c r="J72" s="274">
        <f>IF(J73="-",_xlfn.NUMBERVALUE(I72)/10000000*-1,_xlfn.NUMBERVALUE(I72)/10000000)</f>
        <v>0</v>
      </c>
      <c r="K72" s="114"/>
      <c r="L72" s="114"/>
    </row>
    <row r="73" spans="1:12" ht="23.25" customHeight="1">
      <c r="A73" s="26">
        <f t="shared" si="7"/>
        <v>70</v>
      </c>
      <c r="B73" s="158">
        <v>1</v>
      </c>
      <c r="C73" s="75" t="s">
        <v>4839</v>
      </c>
      <c r="D73" s="75" t="s">
        <v>3144</v>
      </c>
      <c r="E73" s="75" t="s">
        <v>208</v>
      </c>
      <c r="F73" s="76" t="s">
        <v>182</v>
      </c>
      <c r="G73" s="76">
        <v>446</v>
      </c>
      <c r="H73" s="77">
        <v>1</v>
      </c>
      <c r="I73" s="33" t="str">
        <f t="shared" si="5"/>
        <v/>
      </c>
      <c r="J73" s="33" t="str">
        <f t="shared" si="6"/>
        <v/>
      </c>
      <c r="K73" s="114"/>
      <c r="L73" s="114"/>
    </row>
    <row r="74" spans="1:12">
      <c r="A74" s="26">
        <f t="shared" si="7"/>
        <v>71</v>
      </c>
      <c r="B74" s="158">
        <v>1</v>
      </c>
      <c r="C74" s="75" t="s">
        <v>4840</v>
      </c>
      <c r="D74" s="75" t="s">
        <v>306</v>
      </c>
      <c r="E74" s="75"/>
      <c r="F74" s="76"/>
      <c r="G74" s="76">
        <v>447</v>
      </c>
      <c r="H74" s="77">
        <v>12</v>
      </c>
      <c r="I74" s="33" t="str">
        <f t="shared" si="5"/>
        <v/>
      </c>
      <c r="J74" s="33" t="str">
        <f t="shared" si="6"/>
        <v/>
      </c>
      <c r="K74" s="114"/>
      <c r="L74" s="114"/>
    </row>
    <row r="75" spans="1:12" ht="22.5" outlineLevel="1">
      <c r="A75" s="35">
        <f t="shared" si="7"/>
        <v>71.099999999999994</v>
      </c>
      <c r="B75" s="159">
        <v>2</v>
      </c>
      <c r="C75" s="76" t="s">
        <v>4841</v>
      </c>
      <c r="D75" s="76" t="s">
        <v>2868</v>
      </c>
      <c r="E75" s="76" t="s">
        <v>246</v>
      </c>
      <c r="F75" s="76" t="s">
        <v>156</v>
      </c>
      <c r="G75" s="76">
        <v>447</v>
      </c>
      <c r="H75" s="77">
        <v>2</v>
      </c>
      <c r="I75" s="33" t="str">
        <f t="shared" si="5"/>
        <v/>
      </c>
      <c r="J75" s="33" t="str">
        <f t="shared" si="6"/>
        <v/>
      </c>
      <c r="K75" s="114"/>
      <c r="L75" s="114"/>
    </row>
    <row r="76" spans="1:12" outlineLevel="1">
      <c r="A76" s="35">
        <f t="shared" si="7"/>
        <v>71.199999999999989</v>
      </c>
      <c r="B76" s="159">
        <v>2</v>
      </c>
      <c r="C76" s="76" t="s">
        <v>4842</v>
      </c>
      <c r="D76" s="76" t="s">
        <v>312</v>
      </c>
      <c r="E76" s="76"/>
      <c r="F76" s="76" t="s">
        <v>313</v>
      </c>
      <c r="G76" s="76">
        <v>449</v>
      </c>
      <c r="H76" s="77">
        <v>9</v>
      </c>
      <c r="I76" s="33" t="str">
        <f t="shared" si="5"/>
        <v/>
      </c>
      <c r="J76" s="33" t="str">
        <f t="shared" si="6"/>
        <v/>
      </c>
      <c r="K76" s="114"/>
      <c r="L76" s="114"/>
    </row>
    <row r="77" spans="1:12" ht="33.75" outlineLevel="1">
      <c r="A77" s="35">
        <f t="shared" si="7"/>
        <v>71.299999999999983</v>
      </c>
      <c r="B77" s="159">
        <v>2</v>
      </c>
      <c r="C77" s="76" t="s">
        <v>4843</v>
      </c>
      <c r="D77" s="76" t="s">
        <v>2871</v>
      </c>
      <c r="E77" s="76" t="s">
        <v>2872</v>
      </c>
      <c r="F77" s="76" t="s">
        <v>965</v>
      </c>
      <c r="G77" s="76">
        <v>458</v>
      </c>
      <c r="H77" s="77">
        <v>1</v>
      </c>
      <c r="I77" s="33" t="str">
        <f t="shared" si="5"/>
        <v/>
      </c>
      <c r="J77" s="243">
        <f>_xlfn.NUMBERVALUE(I77)</f>
        <v>0</v>
      </c>
      <c r="K77" s="114"/>
      <c r="L77" s="114"/>
    </row>
    <row r="78" spans="1:12" ht="45" hidden="1">
      <c r="A78" s="247">
        <f t="shared" si="7"/>
        <v>72</v>
      </c>
      <c r="B78" s="305">
        <v>1</v>
      </c>
      <c r="C78" s="247" t="s">
        <v>4844</v>
      </c>
      <c r="D78" s="247" t="s">
        <v>3170</v>
      </c>
      <c r="E78" s="247" t="s">
        <v>4845</v>
      </c>
      <c r="F78" s="117" t="s">
        <v>182</v>
      </c>
      <c r="G78" s="117">
        <v>459</v>
      </c>
      <c r="H78" s="146">
        <v>1</v>
      </c>
      <c r="I78" s="251" t="str">
        <f t="shared" si="5"/>
        <v/>
      </c>
      <c r="J78" s="251" t="str">
        <f t="shared" si="6"/>
        <v/>
      </c>
      <c r="K78" s="122"/>
      <c r="L78" s="113" t="s">
        <v>10</v>
      </c>
    </row>
    <row r="79" spans="1:12" hidden="1">
      <c r="A79" s="40">
        <f t="shared" si="7"/>
        <v>73</v>
      </c>
      <c r="B79" s="163">
        <v>1</v>
      </c>
      <c r="C79" s="40" t="s">
        <v>4846</v>
      </c>
      <c r="D79" s="40" t="s">
        <v>3180</v>
      </c>
      <c r="E79" s="40"/>
      <c r="F79" s="40" t="s">
        <v>1474</v>
      </c>
      <c r="G79" s="40">
        <v>460</v>
      </c>
      <c r="H79" s="165">
        <v>8</v>
      </c>
      <c r="I79" s="45" t="str">
        <f t="shared" si="5"/>
        <v/>
      </c>
      <c r="J79" s="45" t="str">
        <f t="shared" si="6"/>
        <v/>
      </c>
      <c r="K79" s="113"/>
      <c r="L79" s="113" t="s">
        <v>10</v>
      </c>
    </row>
    <row r="80" spans="1:12" ht="22.5" hidden="1">
      <c r="A80" s="40">
        <f t="shared" si="7"/>
        <v>74</v>
      </c>
      <c r="B80" s="163">
        <v>1</v>
      </c>
      <c r="C80" s="40" t="s">
        <v>4847</v>
      </c>
      <c r="D80" s="40" t="s">
        <v>3178</v>
      </c>
      <c r="E80" s="40"/>
      <c r="F80" s="40" t="s">
        <v>1474</v>
      </c>
      <c r="G80" s="40">
        <v>468</v>
      </c>
      <c r="H80" s="165">
        <v>8</v>
      </c>
      <c r="I80" s="45" t="str">
        <f t="shared" si="5"/>
        <v/>
      </c>
      <c r="J80" s="45" t="str">
        <f t="shared" si="6"/>
        <v/>
      </c>
      <c r="K80" s="113"/>
      <c r="L80" s="113" t="s">
        <v>10</v>
      </c>
    </row>
    <row r="81" spans="1:12" hidden="1">
      <c r="A81" s="40">
        <f t="shared" si="7"/>
        <v>75</v>
      </c>
      <c r="B81" s="163">
        <v>1</v>
      </c>
      <c r="C81" s="40" t="s">
        <v>4848</v>
      </c>
      <c r="D81" s="40" t="s">
        <v>747</v>
      </c>
      <c r="E81" s="40"/>
      <c r="F81" s="40" t="s">
        <v>161</v>
      </c>
      <c r="G81" s="40">
        <v>476</v>
      </c>
      <c r="H81" s="165">
        <v>4</v>
      </c>
      <c r="I81" s="45" t="str">
        <f t="shared" si="5"/>
        <v/>
      </c>
      <c r="J81" s="45" t="str">
        <f t="shared" si="6"/>
        <v/>
      </c>
      <c r="K81" s="113"/>
      <c r="L81" s="113" t="s">
        <v>10</v>
      </c>
    </row>
    <row r="82" spans="1:12" hidden="1">
      <c r="A82" s="40">
        <f t="shared" si="7"/>
        <v>76</v>
      </c>
      <c r="B82" s="163">
        <v>1</v>
      </c>
      <c r="C82" s="40" t="s">
        <v>4849</v>
      </c>
      <c r="D82" s="40" t="s">
        <v>722</v>
      </c>
      <c r="E82" s="40"/>
      <c r="F82" s="40" t="s">
        <v>282</v>
      </c>
      <c r="G82" s="40">
        <v>480</v>
      </c>
      <c r="H82" s="165">
        <v>3</v>
      </c>
      <c r="I82" s="45" t="str">
        <f t="shared" si="5"/>
        <v/>
      </c>
      <c r="J82" s="45" t="str">
        <f t="shared" si="6"/>
        <v/>
      </c>
      <c r="K82" s="113"/>
      <c r="L82" s="113" t="s">
        <v>10</v>
      </c>
    </row>
    <row r="83" spans="1:12" ht="33.75">
      <c r="A83" s="26">
        <f t="shared" si="7"/>
        <v>77</v>
      </c>
      <c r="B83" s="158">
        <v>1</v>
      </c>
      <c r="C83" s="75" t="s">
        <v>5182</v>
      </c>
      <c r="D83" s="75" t="s">
        <v>4850</v>
      </c>
      <c r="E83" s="75"/>
      <c r="F83" s="76" t="s">
        <v>1474</v>
      </c>
      <c r="G83" s="76">
        <v>483</v>
      </c>
      <c r="H83" s="77">
        <v>8</v>
      </c>
      <c r="I83" s="33" t="str">
        <f t="shared" si="5"/>
        <v/>
      </c>
      <c r="J83" s="33" t="str">
        <f t="shared" si="6"/>
        <v/>
      </c>
      <c r="K83" s="124" t="s">
        <v>5183</v>
      </c>
      <c r="L83" s="114"/>
    </row>
    <row r="84" spans="1:12" ht="33.75">
      <c r="A84" s="26">
        <f t="shared" si="7"/>
        <v>78</v>
      </c>
      <c r="B84" s="158">
        <v>1</v>
      </c>
      <c r="C84" s="75" t="s">
        <v>4851</v>
      </c>
      <c r="D84" s="75" t="s">
        <v>3212</v>
      </c>
      <c r="E84" s="75"/>
      <c r="F84" s="76" t="s">
        <v>1474</v>
      </c>
      <c r="G84" s="76">
        <v>491</v>
      </c>
      <c r="H84" s="77">
        <v>8</v>
      </c>
      <c r="I84" s="33" t="str">
        <f t="shared" si="5"/>
        <v/>
      </c>
      <c r="J84" s="33" t="str">
        <f t="shared" si="6"/>
        <v/>
      </c>
      <c r="K84" s="124" t="s">
        <v>5184</v>
      </c>
      <c r="L84" s="114"/>
    </row>
    <row r="85" spans="1:12">
      <c r="A85" s="26">
        <f t="shared" si="7"/>
        <v>79</v>
      </c>
      <c r="B85" s="158">
        <v>1</v>
      </c>
      <c r="C85" s="75" t="s">
        <v>4852</v>
      </c>
      <c r="D85" s="75" t="s">
        <v>3214</v>
      </c>
      <c r="E85" s="75"/>
      <c r="F85" s="76" t="s">
        <v>1474</v>
      </c>
      <c r="G85" s="76">
        <v>499</v>
      </c>
      <c r="H85" s="77">
        <v>8</v>
      </c>
      <c r="I85" s="33" t="str">
        <f t="shared" si="5"/>
        <v/>
      </c>
      <c r="J85" s="33" t="str">
        <f t="shared" si="6"/>
        <v/>
      </c>
      <c r="K85" s="114"/>
      <c r="L85" s="114"/>
    </row>
    <row r="86" spans="1:12" ht="33.75">
      <c r="A86" s="26">
        <f t="shared" si="7"/>
        <v>80</v>
      </c>
      <c r="B86" s="158">
        <v>1</v>
      </c>
      <c r="C86" s="75" t="s">
        <v>4853</v>
      </c>
      <c r="D86" s="75" t="s">
        <v>3216</v>
      </c>
      <c r="E86" s="75"/>
      <c r="F86" s="76" t="s">
        <v>1474</v>
      </c>
      <c r="G86" s="76">
        <v>507</v>
      </c>
      <c r="H86" s="77">
        <v>8</v>
      </c>
      <c r="I86" s="33" t="str">
        <f t="shared" si="5"/>
        <v/>
      </c>
      <c r="J86" s="33" t="str">
        <f t="shared" si="6"/>
        <v/>
      </c>
      <c r="K86" s="124" t="s">
        <v>5185</v>
      </c>
      <c r="L86" s="114"/>
    </row>
    <row r="87" spans="1:12" ht="33.75">
      <c r="A87" s="26">
        <f t="shared" si="7"/>
        <v>81</v>
      </c>
      <c r="B87" s="158">
        <v>1</v>
      </c>
      <c r="C87" s="75" t="s">
        <v>4854</v>
      </c>
      <c r="D87" s="75" t="s">
        <v>3309</v>
      </c>
      <c r="E87" s="75"/>
      <c r="F87" s="76" t="s">
        <v>1474</v>
      </c>
      <c r="G87" s="76">
        <v>515</v>
      </c>
      <c r="H87" s="77">
        <v>8</v>
      </c>
      <c r="I87" s="33" t="str">
        <f t="shared" si="5"/>
        <v/>
      </c>
      <c r="J87" s="33" t="str">
        <f t="shared" si="6"/>
        <v/>
      </c>
      <c r="K87" s="124" t="s">
        <v>5186</v>
      </c>
      <c r="L87" s="114"/>
    </row>
    <row r="88" spans="1:12" hidden="1">
      <c r="A88" s="247">
        <f t="shared" si="7"/>
        <v>82</v>
      </c>
      <c r="B88" s="305">
        <v>1</v>
      </c>
      <c r="C88" s="247" t="s">
        <v>4855</v>
      </c>
      <c r="D88" s="247" t="s">
        <v>3311</v>
      </c>
      <c r="E88" s="247"/>
      <c r="F88" s="117" t="s">
        <v>1474</v>
      </c>
      <c r="G88" s="117">
        <v>523</v>
      </c>
      <c r="H88" s="146">
        <v>8</v>
      </c>
      <c r="I88" s="251" t="str">
        <f t="shared" si="5"/>
        <v/>
      </c>
      <c r="J88" s="251" t="str">
        <f t="shared" si="6"/>
        <v/>
      </c>
      <c r="K88" s="122"/>
      <c r="L88" s="113" t="s">
        <v>10</v>
      </c>
    </row>
    <row r="89" spans="1:12" hidden="1">
      <c r="A89" s="247">
        <f t="shared" si="7"/>
        <v>83</v>
      </c>
      <c r="B89" s="305">
        <v>1</v>
      </c>
      <c r="C89" s="247" t="s">
        <v>4856</v>
      </c>
      <c r="D89" s="247" t="s">
        <v>3313</v>
      </c>
      <c r="E89" s="247"/>
      <c r="F89" s="117" t="s">
        <v>1474</v>
      </c>
      <c r="G89" s="117">
        <v>531</v>
      </c>
      <c r="H89" s="146">
        <v>8</v>
      </c>
      <c r="I89" s="251" t="str">
        <f t="shared" si="5"/>
        <v/>
      </c>
      <c r="J89" s="251" t="str">
        <f t="shared" si="6"/>
        <v/>
      </c>
      <c r="K89" s="122"/>
      <c r="L89" s="113" t="s">
        <v>10</v>
      </c>
    </row>
    <row r="90" spans="1:12" hidden="1">
      <c r="A90" s="247">
        <f t="shared" si="7"/>
        <v>84</v>
      </c>
      <c r="B90" s="305">
        <v>1</v>
      </c>
      <c r="C90" s="247" t="s">
        <v>4857</v>
      </c>
      <c r="D90" s="247" t="s">
        <v>3315</v>
      </c>
      <c r="E90" s="247"/>
      <c r="F90" s="117" t="s">
        <v>1474</v>
      </c>
      <c r="G90" s="117">
        <v>539</v>
      </c>
      <c r="H90" s="146">
        <v>8</v>
      </c>
      <c r="I90" s="251" t="str">
        <f t="shared" si="5"/>
        <v/>
      </c>
      <c r="J90" s="251" t="str">
        <f t="shared" si="6"/>
        <v/>
      </c>
      <c r="K90" s="122"/>
      <c r="L90" s="113" t="s">
        <v>10</v>
      </c>
    </row>
    <row r="91" spans="1:12" hidden="1">
      <c r="A91" s="247">
        <f t="shared" si="7"/>
        <v>85</v>
      </c>
      <c r="B91" s="305">
        <v>1</v>
      </c>
      <c r="C91" s="247" t="s">
        <v>4858</v>
      </c>
      <c r="D91" s="247" t="s">
        <v>3317</v>
      </c>
      <c r="E91" s="247"/>
      <c r="F91" s="117" t="s">
        <v>1474</v>
      </c>
      <c r="G91" s="117">
        <v>547</v>
      </c>
      <c r="H91" s="146">
        <v>8</v>
      </c>
      <c r="I91" s="251" t="str">
        <f t="shared" si="5"/>
        <v/>
      </c>
      <c r="J91" s="251" t="str">
        <f t="shared" si="6"/>
        <v/>
      </c>
      <c r="K91" s="122"/>
      <c r="L91" s="113" t="s">
        <v>10</v>
      </c>
    </row>
    <row r="92" spans="1:12" hidden="1">
      <c r="A92" s="247">
        <f t="shared" si="7"/>
        <v>86</v>
      </c>
      <c r="B92" s="305">
        <v>1</v>
      </c>
      <c r="C92" s="247" t="s">
        <v>4859</v>
      </c>
      <c r="D92" s="247" t="s">
        <v>3319</v>
      </c>
      <c r="E92" s="247"/>
      <c r="F92" s="117" t="s">
        <v>1474</v>
      </c>
      <c r="G92" s="117">
        <v>555</v>
      </c>
      <c r="H92" s="146">
        <v>8</v>
      </c>
      <c r="I92" s="251" t="str">
        <f t="shared" si="5"/>
        <v/>
      </c>
      <c r="J92" s="251" t="str">
        <f t="shared" si="6"/>
        <v/>
      </c>
      <c r="K92" s="122"/>
      <c r="L92" s="113" t="s">
        <v>10</v>
      </c>
    </row>
    <row r="93" spans="1:12" hidden="1">
      <c r="A93" s="247">
        <f t="shared" si="7"/>
        <v>87</v>
      </c>
      <c r="B93" s="305">
        <v>1</v>
      </c>
      <c r="C93" s="247" t="s">
        <v>4860</v>
      </c>
      <c r="D93" s="247" t="s">
        <v>3321</v>
      </c>
      <c r="E93" s="247"/>
      <c r="F93" s="117" t="s">
        <v>161</v>
      </c>
      <c r="G93" s="117">
        <v>563</v>
      </c>
      <c r="H93" s="146">
        <v>4</v>
      </c>
      <c r="I93" s="251" t="str">
        <f t="shared" si="5"/>
        <v/>
      </c>
      <c r="J93" s="251" t="str">
        <f t="shared" si="6"/>
        <v/>
      </c>
      <c r="K93" s="122"/>
      <c r="L93" s="113" t="s">
        <v>10</v>
      </c>
    </row>
    <row r="94" spans="1:12" hidden="1">
      <c r="A94" s="247">
        <f t="shared" si="7"/>
        <v>88</v>
      </c>
      <c r="B94" s="305">
        <v>1</v>
      </c>
      <c r="C94" s="247" t="s">
        <v>4861</v>
      </c>
      <c r="D94" s="247" t="s">
        <v>3323</v>
      </c>
      <c r="E94" s="247"/>
      <c r="F94" s="117" t="s">
        <v>161</v>
      </c>
      <c r="G94" s="117">
        <v>567</v>
      </c>
      <c r="H94" s="146">
        <v>4</v>
      </c>
      <c r="I94" s="251" t="str">
        <f t="shared" si="5"/>
        <v/>
      </c>
      <c r="J94" s="251" t="str">
        <f t="shared" si="6"/>
        <v/>
      </c>
      <c r="K94" s="122"/>
      <c r="L94" s="113" t="s">
        <v>10</v>
      </c>
    </row>
    <row r="95" spans="1:12">
      <c r="A95" s="26">
        <f t="shared" si="7"/>
        <v>89</v>
      </c>
      <c r="B95" s="158">
        <v>1</v>
      </c>
      <c r="C95" s="75" t="s">
        <v>4862</v>
      </c>
      <c r="D95" s="75" t="s">
        <v>3325</v>
      </c>
      <c r="E95" s="75"/>
      <c r="F95" s="76" t="s">
        <v>1474</v>
      </c>
      <c r="G95" s="76">
        <v>571</v>
      </c>
      <c r="H95" s="77">
        <v>8</v>
      </c>
      <c r="I95" s="33" t="str">
        <f t="shared" si="5"/>
        <v/>
      </c>
      <c r="J95" s="33" t="str">
        <f t="shared" si="6"/>
        <v/>
      </c>
      <c r="K95" s="114"/>
      <c r="L95" s="114"/>
    </row>
    <row r="96" spans="1:12">
      <c r="A96" s="26">
        <f t="shared" si="7"/>
        <v>90</v>
      </c>
      <c r="B96" s="158">
        <v>1</v>
      </c>
      <c r="C96" s="75" t="s">
        <v>4863</v>
      </c>
      <c r="D96" s="75" t="s">
        <v>3327</v>
      </c>
      <c r="E96" s="75"/>
      <c r="F96" s="76" t="s">
        <v>1474</v>
      </c>
      <c r="G96" s="76">
        <v>579</v>
      </c>
      <c r="H96" s="77">
        <v>8</v>
      </c>
      <c r="I96" s="33" t="str">
        <f t="shared" si="5"/>
        <v/>
      </c>
      <c r="J96" s="33" t="str">
        <f t="shared" si="6"/>
        <v/>
      </c>
      <c r="K96" s="114"/>
      <c r="L96" s="114"/>
    </row>
    <row r="97" spans="1:12">
      <c r="A97" s="26">
        <f t="shared" si="7"/>
        <v>91</v>
      </c>
      <c r="B97" s="158">
        <v>1</v>
      </c>
      <c r="C97" s="75" t="s">
        <v>4864</v>
      </c>
      <c r="D97" s="75" t="s">
        <v>3329</v>
      </c>
      <c r="E97" s="75"/>
      <c r="F97" s="76" t="s">
        <v>1474</v>
      </c>
      <c r="G97" s="76">
        <v>587</v>
      </c>
      <c r="H97" s="77">
        <v>8</v>
      </c>
      <c r="I97" s="33" t="str">
        <f t="shared" si="5"/>
        <v/>
      </c>
      <c r="J97" s="33" t="str">
        <f t="shared" si="6"/>
        <v/>
      </c>
      <c r="K97" s="114"/>
      <c r="L97" s="114"/>
    </row>
    <row r="98" spans="1:12">
      <c r="A98" s="26">
        <f t="shared" si="7"/>
        <v>92</v>
      </c>
      <c r="B98" s="158">
        <v>1</v>
      </c>
      <c r="C98" s="75" t="s">
        <v>4865</v>
      </c>
      <c r="D98" s="75" t="s">
        <v>3331</v>
      </c>
      <c r="E98" s="75"/>
      <c r="F98" s="76" t="s">
        <v>1474</v>
      </c>
      <c r="G98" s="76">
        <v>595</v>
      </c>
      <c r="H98" s="77">
        <v>8</v>
      </c>
      <c r="I98" s="33" t="str">
        <f t="shared" si="5"/>
        <v/>
      </c>
      <c r="J98" s="33" t="str">
        <f t="shared" si="6"/>
        <v/>
      </c>
      <c r="K98" s="114"/>
      <c r="L98" s="114"/>
    </row>
    <row r="99" spans="1:12" ht="22.5">
      <c r="A99" s="26">
        <f t="shared" si="7"/>
        <v>93</v>
      </c>
      <c r="B99" s="158">
        <v>1</v>
      </c>
      <c r="C99" s="75" t="s">
        <v>4866</v>
      </c>
      <c r="D99" s="75" t="s">
        <v>3343</v>
      </c>
      <c r="E99" s="75"/>
      <c r="F99" s="76" t="s">
        <v>1474</v>
      </c>
      <c r="G99" s="76">
        <v>603</v>
      </c>
      <c r="H99" s="77">
        <v>8</v>
      </c>
      <c r="I99" s="33" t="str">
        <f t="shared" si="5"/>
        <v/>
      </c>
      <c r="J99" s="33" t="str">
        <f t="shared" si="6"/>
        <v/>
      </c>
      <c r="K99" s="114"/>
      <c r="L99" s="114"/>
    </row>
    <row r="100" spans="1:12" ht="22.5">
      <c r="A100" s="26">
        <f t="shared" si="7"/>
        <v>94</v>
      </c>
      <c r="B100" s="158">
        <v>1</v>
      </c>
      <c r="C100" s="75" t="s">
        <v>4867</v>
      </c>
      <c r="D100" s="75" t="s">
        <v>3345</v>
      </c>
      <c r="E100" s="75"/>
      <c r="F100" s="76" t="s">
        <v>1474</v>
      </c>
      <c r="G100" s="76">
        <v>611</v>
      </c>
      <c r="H100" s="77">
        <v>8</v>
      </c>
      <c r="I100" s="33" t="str">
        <f t="shared" si="5"/>
        <v/>
      </c>
      <c r="J100" s="33" t="str">
        <f t="shared" si="6"/>
        <v/>
      </c>
      <c r="K100" s="114"/>
      <c r="L100" s="114"/>
    </row>
    <row r="101" spans="1:12" ht="22.5">
      <c r="A101" s="26">
        <f t="shared" si="7"/>
        <v>95</v>
      </c>
      <c r="B101" s="158">
        <v>1</v>
      </c>
      <c r="C101" s="75" t="s">
        <v>4868</v>
      </c>
      <c r="D101" s="75" t="s">
        <v>3347</v>
      </c>
      <c r="E101" s="75"/>
      <c r="F101" s="76" t="s">
        <v>1474</v>
      </c>
      <c r="G101" s="76">
        <v>619</v>
      </c>
      <c r="H101" s="77">
        <v>8</v>
      </c>
      <c r="I101" s="33" t="str">
        <f t="shared" si="5"/>
        <v/>
      </c>
      <c r="J101" s="33" t="str">
        <f t="shared" si="6"/>
        <v/>
      </c>
      <c r="K101" s="114"/>
      <c r="L101" s="114"/>
    </row>
    <row r="102" spans="1:12" ht="22.5">
      <c r="A102" s="26">
        <f t="shared" si="7"/>
        <v>96</v>
      </c>
      <c r="B102" s="158">
        <v>1</v>
      </c>
      <c r="C102" s="75" t="s">
        <v>4869</v>
      </c>
      <c r="D102" s="75" t="s">
        <v>3349</v>
      </c>
      <c r="E102" s="75"/>
      <c r="F102" s="76" t="s">
        <v>1474</v>
      </c>
      <c r="G102" s="76">
        <v>627</v>
      </c>
      <c r="H102" s="77">
        <v>8</v>
      </c>
      <c r="I102" s="33" t="str">
        <f t="shared" si="5"/>
        <v/>
      </c>
      <c r="J102" s="33" t="str">
        <f t="shared" si="6"/>
        <v/>
      </c>
      <c r="K102" s="114"/>
      <c r="L102" s="114"/>
    </row>
    <row r="103" spans="1:12" ht="22.5">
      <c r="A103" s="26">
        <f t="shared" si="7"/>
        <v>97</v>
      </c>
      <c r="B103" s="158">
        <v>1</v>
      </c>
      <c r="C103" s="75" t="s">
        <v>4870</v>
      </c>
      <c r="D103" s="75" t="s">
        <v>3351</v>
      </c>
      <c r="E103" s="75"/>
      <c r="F103" s="76" t="s">
        <v>1474</v>
      </c>
      <c r="G103" s="76">
        <v>635</v>
      </c>
      <c r="H103" s="77">
        <v>8</v>
      </c>
      <c r="I103" s="33" t="str">
        <f t="shared" si="5"/>
        <v/>
      </c>
      <c r="J103" s="33" t="str">
        <f t="shared" si="6"/>
        <v/>
      </c>
      <c r="K103" s="114"/>
      <c r="L103" s="114"/>
    </row>
    <row r="104" spans="1:12">
      <c r="A104" s="26">
        <f>IF(B104=1,TRUNC(A102)+1,A102+0.1)</f>
        <v>97</v>
      </c>
      <c r="B104" s="158">
        <v>1</v>
      </c>
      <c r="C104" s="75" t="s">
        <v>1013</v>
      </c>
      <c r="D104" s="75"/>
      <c r="E104" s="75"/>
      <c r="F104" s="76" t="s">
        <v>4871</v>
      </c>
      <c r="G104" s="76">
        <v>643</v>
      </c>
      <c r="H104" s="77">
        <v>757</v>
      </c>
      <c r="I104" s="33" t="str">
        <f t="shared" si="5"/>
        <v/>
      </c>
      <c r="J104" s="33" t="str">
        <f t="shared" si="6"/>
        <v/>
      </c>
      <c r="K104" s="114"/>
      <c r="L104" s="114"/>
    </row>
    <row r="105" spans="1:12" ht="13.5" thickBot="1">
      <c r="A105" s="26">
        <f>IF(B105=1,TRUNC(A103)+1,A103+0.1)</f>
        <v>98</v>
      </c>
      <c r="B105" s="158">
        <v>1</v>
      </c>
      <c r="C105" s="75" t="s">
        <v>4872</v>
      </c>
      <c r="D105" s="75" t="s">
        <v>749</v>
      </c>
      <c r="E105" s="75"/>
      <c r="F105" s="76" t="s">
        <v>182</v>
      </c>
      <c r="G105" s="76">
        <v>1400</v>
      </c>
      <c r="H105" s="77">
        <v>1</v>
      </c>
      <c r="I105" s="133" t="str">
        <f t="shared" si="5"/>
        <v/>
      </c>
      <c r="J105" s="133" t="str">
        <f t="shared" si="6"/>
        <v/>
      </c>
      <c r="K105" s="114"/>
      <c r="L105" s="114"/>
    </row>
    <row r="106" spans="1:12" ht="13.5" thickTop="1"/>
  </sheetData>
  <autoFilter ref="A1:L105" xr:uid="{00000000-0009-0000-0000-000022000000}">
    <filterColumn colId="11">
      <filters blank="1"/>
    </filterColumn>
  </autoFilter>
  <conditionalFormatting sqref="A105:K169 A2:L5 A6:I9 K6:L9 A70:I70 K70:L70 A10:L21 A71:L71 A23:L23 A22:I22 K22:L22 A25:L25 A24:I24 K24:L24 A27:L27 A26:I26 K26:L26 A29:L29 A28:I28 K28:L28 A31:L31 A30:I30 K30:L30 A33:L33 A32:I32 K32:L32 A35:L35 A34:I34 K34:L34 A37:L40 A36:I36 K36:L36 A42:L42 A41:I41 K41:L41 A44:L44 A43:I43 K43:L43 A46:L46 A45:I45 K45:L45 A48:L48 A47:I47 K47:L47 A50:L50 A49:I49 K49:L49 A52:L52 A51:I51 K51:L51 A54:L54 A53:I53 K53:L53 A56:L57 A55:I55 K55:L55 A59:L59 A58:I58 K58:L58 A61:L61 A60:I60 K60:L60 A63:L63 A62:I62 K62:L62 A65:L65 A64:I64 K64:L64 A67:L67 A66:I66 K66:L66 A69:L69 A68:I68 K68:L68 A73:L103 A72:I72 K72:L72">
    <cfRule type="expression" dxfId="64" priority="7">
      <formula>$K2&lt;&gt;""</formula>
    </cfRule>
  </conditionalFormatting>
  <conditionalFormatting sqref="A104:K104">
    <cfRule type="expression" dxfId="63" priority="6">
      <formula>$K104&lt;&gt;""</formula>
    </cfRule>
  </conditionalFormatting>
  <conditionalFormatting sqref="L105:L169">
    <cfRule type="expression" dxfId="62" priority="5">
      <formula>$K105&lt;&gt;""</formula>
    </cfRule>
  </conditionalFormatting>
  <conditionalFormatting sqref="L104">
    <cfRule type="expression" dxfId="61" priority="4">
      <formula>$K104&lt;&gt;""</formula>
    </cfRule>
  </conditionalFormatting>
  <conditionalFormatting sqref="J6">
    <cfRule type="expression" dxfId="60" priority="3">
      <formula>OR($K6&lt;&gt;"",$M6&lt;&gt;"")</formula>
    </cfRule>
  </conditionalFormatting>
  <conditionalFormatting sqref="J70 J7:J9">
    <cfRule type="expression" dxfId="59" priority="2">
      <formula>OR($K7&lt;&gt;"",$M7&lt;&gt;"")</formula>
    </cfRule>
  </conditionalFormatting>
  <conditionalFormatting sqref="J64 J62 J60 J58 J53 J22 J68 J72 J24 J26 J28 J30 J32 J34 J36 J41 J43 J45 J47 J49 J51 J55 J66">
    <cfRule type="expression" dxfId="58" priority="1">
      <formula>OR($K22&lt;&gt;"",$M22&lt;&gt;"")</formula>
    </cfRule>
  </conditionalFormatting>
  <hyperlinks>
    <hyperlink ref="K83" r:id="rId1" display="Code_Description\Class GICS level 1.xlsx" xr:uid="{00000000-0004-0000-2200-000000000000}"/>
    <hyperlink ref="K84" r:id="rId2" display="Code_Description\Class GICS level 2.xlsx" xr:uid="{00000000-0004-0000-2200-000001000000}"/>
    <hyperlink ref="K86" r:id="rId3" display="Code_Description\Class GICS level 3.xlsx" xr:uid="{00000000-0004-0000-2200-000002000000}"/>
    <hyperlink ref="K87" r:id="rId4" display="Code_Description\Class GICS level 4.xlsx" xr:uid="{00000000-0004-0000-2200-000003000000}"/>
  </hyperlinks>
  <pageMargins left="0.75" right="0.75" top="1" bottom="1" header="0.5" footer="0.5"/>
  <pageSetup paperSize="9" orientation="portrait" verticalDpi="0" r:id="rId5"/>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5" filterMode="1">
    <tabColor rgb="FF0070C0"/>
    <outlinePr summaryBelow="0"/>
  </sheetPr>
  <dimension ref="A1:L17"/>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2.75"/>
  <cols>
    <col min="1" max="1" width="4.3984375" style="88" bestFit="1" customWidth="1"/>
    <col min="2" max="2" width="2.19921875" style="89" customWidth="1"/>
    <col min="3" max="3" width="13.296875" style="88" bestFit="1" customWidth="1"/>
    <col min="4" max="4" width="35.59765625" style="88" bestFit="1" customWidth="1"/>
    <col min="5" max="5" width="26.3984375" style="88" customWidth="1"/>
    <col min="6" max="6" width="6.796875" style="88" customWidth="1"/>
    <col min="7" max="7" width="5.69921875" style="88" bestFit="1" customWidth="1"/>
    <col min="8" max="8" width="4.898437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12.75" customHeight="1">
      <c r="A2" s="26">
        <v>1</v>
      </c>
      <c r="B2" s="158">
        <v>1</v>
      </c>
      <c r="C2" s="75" t="s">
        <v>4873</v>
      </c>
      <c r="D2" s="75" t="s">
        <v>4874</v>
      </c>
      <c r="E2" s="75"/>
      <c r="F2" s="76" t="s">
        <v>282</v>
      </c>
      <c r="G2" s="76">
        <v>1</v>
      </c>
      <c r="H2" s="77">
        <v>3</v>
      </c>
      <c r="I2" s="33" t="str">
        <f>MID($I$1,G2,H2)</f>
        <v/>
      </c>
      <c r="J2" s="33" t="str">
        <f>I2</f>
        <v/>
      </c>
      <c r="K2" s="114" t="s">
        <v>4875</v>
      </c>
      <c r="L2" s="114"/>
    </row>
    <row r="3" spans="1:12" s="36" customFormat="1" ht="12.75" customHeight="1">
      <c r="A3" s="26">
        <f>IF(B3=1,TRUNC(A2)+1,A2+0.1)</f>
        <v>2</v>
      </c>
      <c r="B3" s="158">
        <v>1</v>
      </c>
      <c r="C3" s="75" t="s">
        <v>4876</v>
      </c>
      <c r="D3" s="75" t="s">
        <v>4877</v>
      </c>
      <c r="E3" s="75"/>
      <c r="F3" s="76" t="s">
        <v>282</v>
      </c>
      <c r="G3" s="76">
        <v>4</v>
      </c>
      <c r="H3" s="77">
        <v>3</v>
      </c>
      <c r="I3" s="33" t="str">
        <f t="shared" ref="I3:I16" si="0">MID($I$1,G3,H3)</f>
        <v/>
      </c>
      <c r="J3" s="33" t="str">
        <f t="shared" ref="J3:J16" si="1">I3</f>
        <v/>
      </c>
      <c r="K3" s="114" t="s">
        <v>4878</v>
      </c>
      <c r="L3" s="114"/>
    </row>
    <row r="4" spans="1:12" s="36" customFormat="1" ht="12.75" customHeight="1">
      <c r="A4" s="26">
        <f t="shared" ref="A4:A14" si="2">IF(B4=1,TRUNC(A3)+1,A3+0.1)</f>
        <v>3</v>
      </c>
      <c r="B4" s="158">
        <v>1</v>
      </c>
      <c r="C4" s="75" t="s">
        <v>4879</v>
      </c>
      <c r="D4" s="75" t="s">
        <v>4880</v>
      </c>
      <c r="E4" s="75"/>
      <c r="F4" s="76" t="s">
        <v>161</v>
      </c>
      <c r="G4" s="76">
        <v>7</v>
      </c>
      <c r="H4" s="77">
        <v>4</v>
      </c>
      <c r="I4" s="33" t="str">
        <f t="shared" si="0"/>
        <v/>
      </c>
      <c r="J4" s="33" t="str">
        <f t="shared" si="1"/>
        <v/>
      </c>
      <c r="K4" s="114" t="s">
        <v>4881</v>
      </c>
      <c r="L4" s="114"/>
    </row>
    <row r="5" spans="1:12" s="36" customFormat="1" ht="12.75" customHeight="1">
      <c r="A5" s="26">
        <f>IF(B5=1,TRUNC(A4)+1,A4+0.1)</f>
        <v>4</v>
      </c>
      <c r="B5" s="158">
        <v>1</v>
      </c>
      <c r="C5" s="75" t="s">
        <v>4882</v>
      </c>
      <c r="D5" s="75" t="s">
        <v>4883</v>
      </c>
      <c r="E5" s="75"/>
      <c r="F5" s="76" t="s">
        <v>182</v>
      </c>
      <c r="G5" s="76">
        <v>7</v>
      </c>
      <c r="H5" s="77">
        <v>1</v>
      </c>
      <c r="I5" s="33" t="str">
        <f t="shared" si="0"/>
        <v/>
      </c>
      <c r="J5" s="33" t="str">
        <f t="shared" si="1"/>
        <v/>
      </c>
      <c r="K5" s="114"/>
      <c r="L5" s="114"/>
    </row>
    <row r="6" spans="1:12" s="36" customFormat="1" ht="12.75" customHeight="1">
      <c r="A6" s="26">
        <f t="shared" si="2"/>
        <v>5</v>
      </c>
      <c r="B6" s="158">
        <v>1</v>
      </c>
      <c r="C6" s="75" t="s">
        <v>4884</v>
      </c>
      <c r="D6" s="75" t="s">
        <v>4885</v>
      </c>
      <c r="E6" s="75"/>
      <c r="F6" s="76" t="s">
        <v>456</v>
      </c>
      <c r="G6" s="76">
        <v>8</v>
      </c>
      <c r="H6" s="77">
        <v>3</v>
      </c>
      <c r="I6" s="33" t="str">
        <f t="shared" si="0"/>
        <v/>
      </c>
      <c r="J6" s="243">
        <f>_xlfn.NUMBERVALUE(I6)</f>
        <v>0</v>
      </c>
      <c r="K6" s="114"/>
      <c r="L6" s="114"/>
    </row>
    <row r="7" spans="1:12" s="36" customFormat="1" ht="12.75" customHeight="1">
      <c r="A7" s="26">
        <f t="shared" si="2"/>
        <v>6</v>
      </c>
      <c r="B7" s="158">
        <v>1</v>
      </c>
      <c r="C7" s="75" t="s">
        <v>4886</v>
      </c>
      <c r="D7" s="75" t="s">
        <v>4887</v>
      </c>
      <c r="E7" s="75"/>
      <c r="F7" s="76" t="s">
        <v>3013</v>
      </c>
      <c r="G7" s="76">
        <v>11</v>
      </c>
      <c r="H7" s="77">
        <v>11</v>
      </c>
      <c r="I7" s="33" t="str">
        <f t="shared" si="0"/>
        <v/>
      </c>
      <c r="J7" s="274">
        <f>IF(J8="-",_xlfn.NUMBERVALUE(I7)/10000000*-1,_xlfn.NUMBERVALUE(I7)/10000000)</f>
        <v>0</v>
      </c>
      <c r="K7" s="114" t="s">
        <v>4888</v>
      </c>
      <c r="L7" s="114"/>
    </row>
    <row r="8" spans="1:12" s="36" customFormat="1" ht="23.25" customHeight="1">
      <c r="A8" s="26">
        <f t="shared" si="2"/>
        <v>7</v>
      </c>
      <c r="B8" s="158">
        <v>1</v>
      </c>
      <c r="C8" s="75" t="s">
        <v>4889</v>
      </c>
      <c r="D8" s="75" t="s">
        <v>4890</v>
      </c>
      <c r="E8" s="75" t="s">
        <v>208</v>
      </c>
      <c r="F8" s="76" t="s">
        <v>182</v>
      </c>
      <c r="G8" s="76">
        <v>22</v>
      </c>
      <c r="H8" s="77">
        <v>1</v>
      </c>
      <c r="I8" s="33" t="str">
        <f t="shared" si="0"/>
        <v/>
      </c>
      <c r="J8" s="33" t="str">
        <f t="shared" si="1"/>
        <v/>
      </c>
      <c r="K8" s="114"/>
      <c r="L8" s="114"/>
    </row>
    <row r="9" spans="1:12" s="36" customFormat="1" ht="12.75" customHeight="1">
      <c r="A9" s="26">
        <f t="shared" si="2"/>
        <v>8</v>
      </c>
      <c r="B9" s="158">
        <v>1</v>
      </c>
      <c r="C9" s="75" t="s">
        <v>4891</v>
      </c>
      <c r="D9" s="75" t="s">
        <v>4892</v>
      </c>
      <c r="E9" s="75"/>
      <c r="F9" s="76" t="s">
        <v>3013</v>
      </c>
      <c r="G9" s="76">
        <v>23</v>
      </c>
      <c r="H9" s="77">
        <v>11</v>
      </c>
      <c r="I9" s="33" t="str">
        <f t="shared" si="0"/>
        <v/>
      </c>
      <c r="J9" s="274">
        <f>IF(J10="-",_xlfn.NUMBERVALUE(I9)/10000000*-1,_xlfn.NUMBERVALUE(I9)/10000000)</f>
        <v>0</v>
      </c>
      <c r="K9" s="114"/>
      <c r="L9" s="114"/>
    </row>
    <row r="10" spans="1:12" s="36" customFormat="1" ht="23.25" customHeight="1">
      <c r="A10" s="26">
        <f t="shared" si="2"/>
        <v>9</v>
      </c>
      <c r="B10" s="158">
        <v>1</v>
      </c>
      <c r="C10" s="75" t="s">
        <v>4893</v>
      </c>
      <c r="D10" s="75" t="s">
        <v>4894</v>
      </c>
      <c r="E10" s="75" t="s">
        <v>208</v>
      </c>
      <c r="F10" s="76" t="s">
        <v>182</v>
      </c>
      <c r="G10" s="76">
        <v>34</v>
      </c>
      <c r="H10" s="77">
        <v>1</v>
      </c>
      <c r="I10" s="33" t="str">
        <f t="shared" si="0"/>
        <v/>
      </c>
      <c r="J10" s="33" t="str">
        <f t="shared" si="1"/>
        <v/>
      </c>
      <c r="K10" s="114"/>
      <c r="L10" s="114"/>
    </row>
    <row r="11" spans="1:12" s="36" customFormat="1" ht="12.75" customHeight="1">
      <c r="A11" s="26">
        <f t="shared" si="2"/>
        <v>10</v>
      </c>
      <c r="B11" s="158">
        <v>1</v>
      </c>
      <c r="C11" s="75" t="s">
        <v>4895</v>
      </c>
      <c r="D11" s="75" t="s">
        <v>4896</v>
      </c>
      <c r="E11" s="75"/>
      <c r="F11" s="76" t="s">
        <v>342</v>
      </c>
      <c r="G11" s="76">
        <v>35</v>
      </c>
      <c r="H11" s="77">
        <v>8</v>
      </c>
      <c r="I11" s="33" t="str">
        <f t="shared" si="0"/>
        <v/>
      </c>
      <c r="J11" s="245" t="str">
        <f>IF(AND(I11&lt;&gt;"",I11&lt;&gt;"00000000"),DATE(LEFT(I11,4),MID(I11,5,2),RIGHT(I11,2)),"")</f>
        <v/>
      </c>
      <c r="K11" s="114" t="s">
        <v>4897</v>
      </c>
      <c r="L11" s="114"/>
    </row>
    <row r="12" spans="1:12" s="36" customFormat="1" ht="12.75" customHeight="1">
      <c r="A12" s="26">
        <f t="shared" si="2"/>
        <v>11</v>
      </c>
      <c r="B12" s="158">
        <v>1</v>
      </c>
      <c r="C12" s="75" t="s">
        <v>4898</v>
      </c>
      <c r="D12" s="75" t="s">
        <v>4899</v>
      </c>
      <c r="E12" s="75"/>
      <c r="F12" s="76" t="s">
        <v>156</v>
      </c>
      <c r="G12" s="76">
        <v>43</v>
      </c>
      <c r="H12" s="77">
        <v>2</v>
      </c>
      <c r="I12" s="33" t="str">
        <f t="shared" si="0"/>
        <v/>
      </c>
      <c r="J12" s="33" t="str">
        <f t="shared" si="1"/>
        <v/>
      </c>
      <c r="K12" s="114"/>
      <c r="L12" s="114"/>
    </row>
    <row r="13" spans="1:12" s="36" customFormat="1" ht="12.75" hidden="1" customHeight="1">
      <c r="A13" s="40">
        <f t="shared" si="2"/>
        <v>12</v>
      </c>
      <c r="B13" s="163">
        <v>1</v>
      </c>
      <c r="C13" s="40" t="s">
        <v>4900</v>
      </c>
      <c r="D13" s="40" t="s">
        <v>747</v>
      </c>
      <c r="E13" s="40"/>
      <c r="F13" s="40" t="s">
        <v>161</v>
      </c>
      <c r="G13" s="40">
        <v>45</v>
      </c>
      <c r="H13" s="165">
        <v>4</v>
      </c>
      <c r="I13" s="45" t="str">
        <f t="shared" si="0"/>
        <v/>
      </c>
      <c r="J13" s="45" t="str">
        <f t="shared" si="1"/>
        <v/>
      </c>
      <c r="K13" s="113"/>
      <c r="L13" s="113" t="s">
        <v>10</v>
      </c>
    </row>
    <row r="14" spans="1:12" s="36" customFormat="1" ht="12.75" hidden="1" customHeight="1">
      <c r="A14" s="40">
        <f t="shared" si="2"/>
        <v>13</v>
      </c>
      <c r="B14" s="163">
        <v>1</v>
      </c>
      <c r="C14" s="40" t="s">
        <v>4901</v>
      </c>
      <c r="D14" s="40" t="s">
        <v>722</v>
      </c>
      <c r="E14" s="40"/>
      <c r="F14" s="40" t="s">
        <v>282</v>
      </c>
      <c r="G14" s="40">
        <v>49</v>
      </c>
      <c r="H14" s="165">
        <v>3</v>
      </c>
      <c r="I14" s="45" t="str">
        <f t="shared" si="0"/>
        <v/>
      </c>
      <c r="J14" s="45" t="str">
        <f t="shared" si="1"/>
        <v/>
      </c>
      <c r="K14" s="113"/>
      <c r="L14" s="113" t="s">
        <v>10</v>
      </c>
    </row>
    <row r="15" spans="1:12" s="36" customFormat="1" ht="12.75" hidden="1" customHeight="1">
      <c r="A15" s="40">
        <f>IF(B15=1,TRUNC(A13)+1,A13+0.1)</f>
        <v>13</v>
      </c>
      <c r="B15" s="163">
        <v>1</v>
      </c>
      <c r="C15" s="40" t="s">
        <v>1013</v>
      </c>
      <c r="D15" s="40"/>
      <c r="E15" s="40"/>
      <c r="F15" s="40" t="s">
        <v>4902</v>
      </c>
      <c r="G15" s="40">
        <v>52</v>
      </c>
      <c r="H15" s="165">
        <v>52</v>
      </c>
      <c r="I15" s="45" t="str">
        <f t="shared" si="0"/>
        <v/>
      </c>
      <c r="J15" s="45" t="str">
        <f t="shared" si="1"/>
        <v/>
      </c>
      <c r="K15" s="113"/>
      <c r="L15" s="113" t="s">
        <v>10</v>
      </c>
    </row>
    <row r="16" spans="1:12" s="36" customFormat="1" ht="12.75" customHeight="1" thickBot="1">
      <c r="A16" s="26">
        <f>IF(B16=1,TRUNC(A14)+1,A14+0.1)</f>
        <v>14</v>
      </c>
      <c r="B16" s="158">
        <v>1</v>
      </c>
      <c r="C16" s="75" t="s">
        <v>4903</v>
      </c>
      <c r="D16" s="75" t="s">
        <v>749</v>
      </c>
      <c r="E16" s="75"/>
      <c r="F16" s="76" t="s">
        <v>182</v>
      </c>
      <c r="G16" s="76">
        <v>104</v>
      </c>
      <c r="H16" s="77">
        <v>1</v>
      </c>
      <c r="I16" s="133" t="str">
        <f t="shared" si="0"/>
        <v/>
      </c>
      <c r="J16" s="133" t="str">
        <f t="shared" si="1"/>
        <v/>
      </c>
      <c r="K16" s="114"/>
      <c r="L16" s="114"/>
    </row>
    <row r="17" ht="13.5" thickTop="1"/>
  </sheetData>
  <autoFilter ref="A1:L16" xr:uid="{00000000-0009-0000-0000-000023000000}">
    <filterColumn colId="11">
      <filters blank="1"/>
    </filterColumn>
  </autoFilter>
  <conditionalFormatting sqref="A16:K80 A2:L6 A8:L8 A7:I7 K7:L7 A10:L10 A9:I9 K9:L9 A12:L14 A11:I11 K11:L11">
    <cfRule type="expression" dxfId="57" priority="9">
      <formula>$K2&lt;&gt;""</formula>
    </cfRule>
  </conditionalFormatting>
  <conditionalFormatting sqref="A15:K15">
    <cfRule type="expression" dxfId="56" priority="8">
      <formula>$K15&lt;&gt;""</formula>
    </cfRule>
  </conditionalFormatting>
  <conditionalFormatting sqref="L16:L80">
    <cfRule type="expression" dxfId="55" priority="7">
      <formula>$K16&lt;&gt;""</formula>
    </cfRule>
  </conditionalFormatting>
  <conditionalFormatting sqref="L15">
    <cfRule type="expression" dxfId="54" priority="6">
      <formula>$K15&lt;&gt;""</formula>
    </cfRule>
  </conditionalFormatting>
  <conditionalFormatting sqref="J7">
    <cfRule type="expression" dxfId="53" priority="5">
      <formula>OR($K7&lt;&gt;"",$M7&lt;&gt;"")</formula>
    </cfRule>
  </conditionalFormatting>
  <conditionalFormatting sqref="J11">
    <cfRule type="expression" dxfId="52" priority="1">
      <formula>OR($K11&lt;&gt;"",$M11&lt;&gt;"")</formula>
    </cfRule>
  </conditionalFormatting>
  <conditionalFormatting sqref="J9">
    <cfRule type="expression" dxfId="51" priority="3">
      <formula>OR($K9&lt;&gt;"",$M9&lt;&gt;"")</formula>
    </cfRule>
  </conditionalFormatting>
  <pageMargins left="0.75" right="0.75" top="1" bottom="1" header="0.5" footer="0.5"/>
  <pageSetup paperSize="9" orientation="portrait" verticalDpi="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6" filterMode="1">
    <tabColor rgb="FF0070C0"/>
    <outlinePr summaryBelow="0"/>
  </sheetPr>
  <dimension ref="A1:L40"/>
  <sheetViews>
    <sheetView workbookViewId="0">
      <pane xSplit="10" ySplit="1" topLeftCell="K2" activePane="bottomRight" state="frozen"/>
      <selection pane="topRight" activeCell="K1" sqref="K1"/>
      <selection pane="bottomLeft" activeCell="A2" sqref="A2"/>
      <selection pane="bottomRight" activeCell="A2" sqref="A2"/>
    </sheetView>
  </sheetViews>
  <sheetFormatPr defaultRowHeight="15.75" outlineLevelRow="1"/>
  <cols>
    <col min="1" max="1" width="4.3984375" bestFit="1" customWidth="1"/>
    <col min="2" max="2" width="2.19921875" customWidth="1"/>
    <col min="3" max="3" width="13.296875" bestFit="1" customWidth="1"/>
    <col min="4" max="4" width="35.59765625" bestFit="1" customWidth="1"/>
    <col min="5" max="5" width="26.3984375" customWidth="1"/>
    <col min="6" max="6" width="6.796875" customWidth="1"/>
    <col min="7" max="7" width="5.69921875" bestFit="1" customWidth="1"/>
    <col min="8" max="8" width="4.8984375" bestFit="1" customWidth="1"/>
    <col min="9" max="10" width="13.09765625" customWidth="1"/>
    <col min="11" max="12" width="20.8984375" customWidth="1"/>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12.75" customHeight="1">
      <c r="A2" s="26">
        <v>1</v>
      </c>
      <c r="B2" s="196">
        <v>1</v>
      </c>
      <c r="C2" s="75" t="s">
        <v>4904</v>
      </c>
      <c r="D2" s="75" t="s">
        <v>1153</v>
      </c>
      <c r="E2" s="75"/>
      <c r="F2" s="76" t="s">
        <v>282</v>
      </c>
      <c r="G2" s="76">
        <v>1</v>
      </c>
      <c r="H2" s="77">
        <v>3</v>
      </c>
      <c r="I2" s="33" t="str">
        <f>MID($I$1,G2,H2)</f>
        <v/>
      </c>
      <c r="J2" s="33" t="str">
        <f>I2</f>
        <v/>
      </c>
      <c r="K2" s="114" t="s">
        <v>4580</v>
      </c>
      <c r="L2" s="114"/>
    </row>
    <row r="3" spans="1:12" s="36" customFormat="1" ht="22.5">
      <c r="A3" s="26">
        <f>IF(B3=1,TRUNC(A2)+1,A2+0.1)</f>
        <v>2</v>
      </c>
      <c r="B3" s="196">
        <v>1</v>
      </c>
      <c r="C3" s="75" t="s">
        <v>4905</v>
      </c>
      <c r="D3" s="75" t="s">
        <v>4582</v>
      </c>
      <c r="E3" s="75"/>
      <c r="F3" s="76" t="s">
        <v>282</v>
      </c>
      <c r="G3" s="76">
        <v>4</v>
      </c>
      <c r="H3" s="77">
        <v>3</v>
      </c>
      <c r="I3" s="33" t="str">
        <f t="shared" ref="I3:I39" si="0">MID($I$1,G3,H3)</f>
        <v/>
      </c>
      <c r="J3" s="33" t="str">
        <f t="shared" ref="J3:J39" si="1">I3</f>
        <v/>
      </c>
      <c r="K3" s="114" t="s">
        <v>4906</v>
      </c>
      <c r="L3" s="114"/>
    </row>
    <row r="4" spans="1:12" s="36" customFormat="1" ht="33.75">
      <c r="A4" s="26">
        <f t="shared" ref="A4:A14" si="2">IF(B4=1,TRUNC(A3)+1,A3+0.1)</f>
        <v>3</v>
      </c>
      <c r="B4" s="196">
        <v>1</v>
      </c>
      <c r="C4" s="75" t="s">
        <v>4907</v>
      </c>
      <c r="D4" s="75" t="s">
        <v>4880</v>
      </c>
      <c r="E4" s="75"/>
      <c r="F4" s="76" t="s">
        <v>161</v>
      </c>
      <c r="G4" s="76">
        <v>7</v>
      </c>
      <c r="H4" s="77">
        <v>4</v>
      </c>
      <c r="I4" s="33" t="str">
        <f t="shared" si="0"/>
        <v/>
      </c>
      <c r="J4" s="33" t="str">
        <f t="shared" si="1"/>
        <v/>
      </c>
      <c r="K4" s="114" t="s">
        <v>4908</v>
      </c>
      <c r="L4" s="114"/>
    </row>
    <row r="5" spans="1:12" s="36" customFormat="1" ht="12.75" customHeight="1" outlineLevel="1">
      <c r="A5" s="35">
        <f>IF(B5=1,TRUNC(A4)+1,A4+0.1)</f>
        <v>3.1</v>
      </c>
      <c r="B5" s="197">
        <v>2</v>
      </c>
      <c r="C5" s="76" t="s">
        <v>4909</v>
      </c>
      <c r="D5" s="76" t="s">
        <v>4883</v>
      </c>
      <c r="E5" s="76"/>
      <c r="F5" s="76" t="s">
        <v>182</v>
      </c>
      <c r="G5" s="76">
        <v>7</v>
      </c>
      <c r="H5" s="77">
        <v>1</v>
      </c>
      <c r="I5" s="33" t="str">
        <f t="shared" si="0"/>
        <v/>
      </c>
      <c r="J5" s="33" t="str">
        <f t="shared" si="1"/>
        <v/>
      </c>
      <c r="K5" s="114"/>
      <c r="L5" s="114"/>
    </row>
    <row r="6" spans="1:12" s="36" customFormat="1" ht="12.75" customHeight="1" outlineLevel="1">
      <c r="A6" s="35">
        <f t="shared" si="2"/>
        <v>3.2</v>
      </c>
      <c r="B6" s="197">
        <v>2</v>
      </c>
      <c r="C6" s="76" t="s">
        <v>4910</v>
      </c>
      <c r="D6" s="76" t="s">
        <v>4885</v>
      </c>
      <c r="E6" s="76"/>
      <c r="F6" s="76" t="s">
        <v>456</v>
      </c>
      <c r="G6" s="76">
        <v>8</v>
      </c>
      <c r="H6" s="77">
        <v>3</v>
      </c>
      <c r="I6" s="33" t="str">
        <f t="shared" si="0"/>
        <v/>
      </c>
      <c r="J6" s="243">
        <f>_xlfn.NUMBERVALUE(I6)</f>
        <v>0</v>
      </c>
      <c r="K6" s="114"/>
      <c r="L6" s="114"/>
    </row>
    <row r="7" spans="1:12" s="36" customFormat="1" ht="80.25" customHeight="1">
      <c r="A7" s="26">
        <f t="shared" si="2"/>
        <v>4</v>
      </c>
      <c r="B7" s="196">
        <v>1</v>
      </c>
      <c r="C7" s="75" t="s">
        <v>4911</v>
      </c>
      <c r="D7" s="75" t="s">
        <v>5121</v>
      </c>
      <c r="E7" s="75" t="s">
        <v>5120</v>
      </c>
      <c r="F7" s="76" t="s">
        <v>182</v>
      </c>
      <c r="G7" s="76">
        <v>11</v>
      </c>
      <c r="H7" s="77">
        <v>1</v>
      </c>
      <c r="I7" s="33" t="str">
        <f t="shared" si="0"/>
        <v/>
      </c>
      <c r="J7" s="33" t="str">
        <f t="shared" si="1"/>
        <v/>
      </c>
      <c r="K7" s="124" t="s">
        <v>5117</v>
      </c>
      <c r="L7" s="114"/>
    </row>
    <row r="8" spans="1:12" s="36" customFormat="1" ht="56.25">
      <c r="A8" s="26">
        <f t="shared" si="2"/>
        <v>5</v>
      </c>
      <c r="B8" s="196">
        <v>1</v>
      </c>
      <c r="C8" s="75" t="s">
        <v>4912</v>
      </c>
      <c r="D8" s="75" t="s">
        <v>5122</v>
      </c>
      <c r="E8" s="75" t="s">
        <v>5120</v>
      </c>
      <c r="F8" s="76" t="s">
        <v>182</v>
      </c>
      <c r="G8" s="76">
        <v>12</v>
      </c>
      <c r="H8" s="77">
        <v>1</v>
      </c>
      <c r="I8" s="33" t="str">
        <f t="shared" si="0"/>
        <v/>
      </c>
      <c r="J8" s="33" t="str">
        <f t="shared" si="1"/>
        <v/>
      </c>
      <c r="K8" s="124" t="s">
        <v>5117</v>
      </c>
      <c r="L8" s="114"/>
    </row>
    <row r="9" spans="1:12" s="36" customFormat="1" ht="12.75" customHeight="1">
      <c r="A9" s="26">
        <f t="shared" si="2"/>
        <v>6</v>
      </c>
      <c r="B9" s="196">
        <v>1</v>
      </c>
      <c r="C9" s="75" t="s">
        <v>4913</v>
      </c>
      <c r="D9" s="75" t="s">
        <v>4914</v>
      </c>
      <c r="E9" s="75"/>
      <c r="F9" s="76" t="s">
        <v>3013</v>
      </c>
      <c r="G9" s="76">
        <v>13</v>
      </c>
      <c r="H9" s="77">
        <v>11</v>
      </c>
      <c r="I9" s="33" t="str">
        <f t="shared" si="0"/>
        <v/>
      </c>
      <c r="J9" s="274">
        <f>IF(J10="-",_xlfn.NUMBERVALUE(I9)/10000000*-1,_xlfn.NUMBERVALUE(I9)/10000000)</f>
        <v>0</v>
      </c>
      <c r="K9" s="114"/>
      <c r="L9" s="114"/>
    </row>
    <row r="10" spans="1:12" s="36" customFormat="1" ht="23.25" customHeight="1">
      <c r="A10" s="26">
        <f t="shared" si="2"/>
        <v>7</v>
      </c>
      <c r="B10" s="196">
        <v>1</v>
      </c>
      <c r="C10" s="75" t="s">
        <v>4915</v>
      </c>
      <c r="D10" s="75" t="s">
        <v>4916</v>
      </c>
      <c r="E10" s="75" t="s">
        <v>208</v>
      </c>
      <c r="F10" s="76" t="s">
        <v>182</v>
      </c>
      <c r="G10" s="76">
        <v>24</v>
      </c>
      <c r="H10" s="77">
        <v>1</v>
      </c>
      <c r="I10" s="33" t="str">
        <f t="shared" si="0"/>
        <v/>
      </c>
      <c r="J10" s="33" t="str">
        <f t="shared" si="1"/>
        <v/>
      </c>
      <c r="K10" s="114"/>
      <c r="L10" s="114"/>
    </row>
    <row r="11" spans="1:12" s="36" customFormat="1" ht="12.75" customHeight="1">
      <c r="A11" s="26">
        <f t="shared" si="2"/>
        <v>8</v>
      </c>
      <c r="B11" s="196">
        <v>1</v>
      </c>
      <c r="C11" s="75" t="s">
        <v>4917</v>
      </c>
      <c r="D11" s="75" t="s">
        <v>4918</v>
      </c>
      <c r="E11" s="75"/>
      <c r="F11" s="76" t="s">
        <v>3013</v>
      </c>
      <c r="G11" s="76">
        <v>25</v>
      </c>
      <c r="H11" s="77">
        <v>11</v>
      </c>
      <c r="I11" s="33" t="str">
        <f t="shared" si="0"/>
        <v/>
      </c>
      <c r="J11" s="274">
        <f>IF(J12="-",_xlfn.NUMBERVALUE(I11)/10000000*-1,_xlfn.NUMBERVALUE(I11)/10000000)</f>
        <v>0</v>
      </c>
      <c r="K11" s="114"/>
      <c r="L11" s="114"/>
    </row>
    <row r="12" spans="1:12" s="36" customFormat="1" ht="23.25" customHeight="1">
      <c r="A12" s="26">
        <f t="shared" si="2"/>
        <v>9</v>
      </c>
      <c r="B12" s="196">
        <v>1</v>
      </c>
      <c r="C12" s="75" t="s">
        <v>4919</v>
      </c>
      <c r="D12" s="75" t="s">
        <v>4920</v>
      </c>
      <c r="E12" s="75" t="s">
        <v>208</v>
      </c>
      <c r="F12" s="76" t="s">
        <v>182</v>
      </c>
      <c r="G12" s="76">
        <v>36</v>
      </c>
      <c r="H12" s="77">
        <v>1</v>
      </c>
      <c r="I12" s="33" t="str">
        <f t="shared" si="0"/>
        <v/>
      </c>
      <c r="J12" s="33" t="str">
        <f t="shared" si="1"/>
        <v/>
      </c>
      <c r="K12" s="114"/>
      <c r="L12" s="114"/>
    </row>
    <row r="13" spans="1:12" s="36" customFormat="1" ht="228" customHeight="1">
      <c r="A13" s="26">
        <f t="shared" si="2"/>
        <v>10</v>
      </c>
      <c r="B13" s="196">
        <v>1</v>
      </c>
      <c r="C13" s="75" t="s">
        <v>4921</v>
      </c>
      <c r="D13" s="75" t="s">
        <v>4587</v>
      </c>
      <c r="E13" s="75" t="s">
        <v>4588</v>
      </c>
      <c r="F13" s="76" t="s">
        <v>156</v>
      </c>
      <c r="G13" s="76">
        <v>37</v>
      </c>
      <c r="H13" s="77">
        <v>2</v>
      </c>
      <c r="I13" s="33" t="str">
        <f t="shared" si="0"/>
        <v/>
      </c>
      <c r="J13" s="33" t="str">
        <f t="shared" si="1"/>
        <v/>
      </c>
      <c r="K13" s="114"/>
      <c r="L13" s="114"/>
    </row>
    <row r="14" spans="1:12" s="36" customFormat="1" ht="12.75" customHeight="1">
      <c r="A14" s="26">
        <f t="shared" si="2"/>
        <v>11</v>
      </c>
      <c r="B14" s="196">
        <v>1</v>
      </c>
      <c r="C14" s="75" t="s">
        <v>4922</v>
      </c>
      <c r="D14" s="75" t="s">
        <v>4923</v>
      </c>
      <c r="E14" s="75"/>
      <c r="F14" s="76" t="s">
        <v>215</v>
      </c>
      <c r="G14" s="76">
        <v>39</v>
      </c>
      <c r="H14" s="77">
        <v>9</v>
      </c>
      <c r="I14" s="33" t="str">
        <f t="shared" si="0"/>
        <v/>
      </c>
      <c r="J14" s="274">
        <f>IF(J15="-",_xlfn.NUMBERVALUE(I14)/100000*-1,_xlfn.NUMBERVALUE(I14)/100000)</f>
        <v>0</v>
      </c>
      <c r="K14" s="114"/>
      <c r="L14" s="114"/>
    </row>
    <row r="15" spans="1:12" s="36" customFormat="1" ht="23.25" customHeight="1">
      <c r="A15" s="26">
        <f>IF(B15=1,TRUNC(A13)+1,A13+0.1)</f>
        <v>11</v>
      </c>
      <c r="B15" s="196">
        <v>1</v>
      </c>
      <c r="C15" s="75" t="s">
        <v>4924</v>
      </c>
      <c r="D15" s="75" t="s">
        <v>4925</v>
      </c>
      <c r="E15" s="75" t="s">
        <v>208</v>
      </c>
      <c r="F15" s="76" t="s">
        <v>182</v>
      </c>
      <c r="G15" s="76">
        <v>48</v>
      </c>
      <c r="H15" s="77">
        <v>1</v>
      </c>
      <c r="I15" s="33" t="str">
        <f t="shared" si="0"/>
        <v/>
      </c>
      <c r="J15" s="33" t="str">
        <f t="shared" si="1"/>
        <v/>
      </c>
      <c r="K15" s="114"/>
      <c r="L15" s="114"/>
    </row>
    <row r="16" spans="1:12" s="36" customFormat="1" ht="45">
      <c r="A16" s="26">
        <f>IF(B16=1,TRUNC(A14)+1,A14+0.1)</f>
        <v>12</v>
      </c>
      <c r="B16" s="196">
        <v>1</v>
      </c>
      <c r="C16" s="75" t="s">
        <v>4926</v>
      </c>
      <c r="D16" s="75" t="s">
        <v>4927</v>
      </c>
      <c r="E16" s="75" t="s">
        <v>4731</v>
      </c>
      <c r="F16" s="76" t="s">
        <v>182</v>
      </c>
      <c r="G16" s="76">
        <v>49</v>
      </c>
      <c r="H16" s="77">
        <v>1</v>
      </c>
      <c r="I16" s="33" t="str">
        <f t="shared" si="0"/>
        <v/>
      </c>
      <c r="J16" s="33" t="str">
        <f t="shared" si="1"/>
        <v/>
      </c>
      <c r="K16" s="114"/>
      <c r="L16" s="114"/>
    </row>
    <row r="17" spans="1:12" ht="22.5">
      <c r="A17" s="26">
        <f t="shared" ref="A17:A39" si="3">IF(B17=1,TRUNC(A15)+1,A15+0.1)</f>
        <v>12</v>
      </c>
      <c r="B17" s="196">
        <v>1</v>
      </c>
      <c r="C17" s="75" t="s">
        <v>4928</v>
      </c>
      <c r="D17" s="75" t="s">
        <v>4929</v>
      </c>
      <c r="E17" s="75"/>
      <c r="F17" s="76" t="s">
        <v>777</v>
      </c>
      <c r="G17" s="76">
        <v>50</v>
      </c>
      <c r="H17" s="77">
        <v>18</v>
      </c>
      <c r="I17" s="33" t="str">
        <f t="shared" si="0"/>
        <v/>
      </c>
      <c r="J17" s="33" t="str">
        <f t="shared" si="1"/>
        <v/>
      </c>
      <c r="K17" s="114"/>
      <c r="L17" s="114"/>
    </row>
    <row r="18" spans="1:12">
      <c r="A18" s="26">
        <f t="shared" si="3"/>
        <v>12.1</v>
      </c>
      <c r="B18" s="196">
        <v>2</v>
      </c>
      <c r="C18" s="75" t="s">
        <v>4930</v>
      </c>
      <c r="D18" s="75" t="s">
        <v>4931</v>
      </c>
      <c r="E18" s="75"/>
      <c r="F18" s="76" t="s">
        <v>781</v>
      </c>
      <c r="G18" s="76">
        <v>50</v>
      </c>
      <c r="H18" s="77">
        <v>11</v>
      </c>
      <c r="I18" s="33" t="str">
        <f t="shared" si="0"/>
        <v/>
      </c>
      <c r="J18" s="274">
        <f>_xlfn.NUMBERVALUE(I18)/10^J20</f>
        <v>0</v>
      </c>
      <c r="K18" s="114"/>
      <c r="L18" s="114"/>
    </row>
    <row r="19" spans="1:12" ht="23.25" customHeight="1" outlineLevel="1">
      <c r="A19" s="35">
        <f t="shared" si="3"/>
        <v>12.1</v>
      </c>
      <c r="B19" s="197">
        <v>2</v>
      </c>
      <c r="C19" s="76" t="s">
        <v>4932</v>
      </c>
      <c r="D19" s="76" t="s">
        <v>4933</v>
      </c>
      <c r="E19" s="76" t="s">
        <v>208</v>
      </c>
      <c r="F19" s="76" t="s">
        <v>182</v>
      </c>
      <c r="G19" s="76">
        <v>61</v>
      </c>
      <c r="H19" s="77">
        <v>1</v>
      </c>
      <c r="I19" s="33" t="str">
        <f t="shared" si="0"/>
        <v/>
      </c>
      <c r="J19" s="33" t="str">
        <f t="shared" si="1"/>
        <v/>
      </c>
      <c r="K19" s="114"/>
      <c r="L19" s="114"/>
    </row>
    <row r="20" spans="1:12" ht="22.5" outlineLevel="1">
      <c r="A20" s="35">
        <f t="shared" si="3"/>
        <v>12.2</v>
      </c>
      <c r="B20" s="197">
        <v>2</v>
      </c>
      <c r="C20" s="76" t="s">
        <v>4934</v>
      </c>
      <c r="D20" s="76" t="s">
        <v>4935</v>
      </c>
      <c r="E20" s="76"/>
      <c r="F20" s="76" t="s">
        <v>456</v>
      </c>
      <c r="G20" s="76">
        <v>62</v>
      </c>
      <c r="H20" s="77">
        <v>3</v>
      </c>
      <c r="I20" s="33" t="str">
        <f t="shared" si="0"/>
        <v/>
      </c>
      <c r="J20" s="33">
        <f>_xlfn.NUMBERVALUE(I20)</f>
        <v>0</v>
      </c>
      <c r="K20" s="114"/>
      <c r="L20" s="114"/>
    </row>
    <row r="21" spans="1:12" ht="23.25" customHeight="1" outlineLevel="1">
      <c r="A21" s="35">
        <f t="shared" si="3"/>
        <v>12.2</v>
      </c>
      <c r="B21" s="197">
        <v>2</v>
      </c>
      <c r="C21" s="76" t="s">
        <v>4936</v>
      </c>
      <c r="D21" s="76" t="s">
        <v>4937</v>
      </c>
      <c r="E21" s="76" t="s">
        <v>208</v>
      </c>
      <c r="F21" s="76" t="s">
        <v>182</v>
      </c>
      <c r="G21" s="76">
        <v>65</v>
      </c>
      <c r="H21" s="77">
        <v>1</v>
      </c>
      <c r="I21" s="33" t="str">
        <f t="shared" si="0"/>
        <v/>
      </c>
      <c r="J21" s="33" t="str">
        <f t="shared" si="1"/>
        <v/>
      </c>
      <c r="K21" s="114"/>
      <c r="L21" s="114"/>
    </row>
    <row r="22" spans="1:12" ht="33.75" outlineLevel="1">
      <c r="A22" s="35">
        <f t="shared" si="3"/>
        <v>12.299999999999999</v>
      </c>
      <c r="B22" s="197">
        <v>2</v>
      </c>
      <c r="C22" s="76" t="s">
        <v>4938</v>
      </c>
      <c r="D22" s="76" t="s">
        <v>4939</v>
      </c>
      <c r="E22" s="76" t="s">
        <v>4629</v>
      </c>
      <c r="F22" s="76" t="s">
        <v>182</v>
      </c>
      <c r="G22" s="76">
        <v>66</v>
      </c>
      <c r="H22" s="77">
        <v>1</v>
      </c>
      <c r="I22" s="33" t="str">
        <f t="shared" si="0"/>
        <v/>
      </c>
      <c r="J22" s="33" t="str">
        <f t="shared" si="1"/>
        <v/>
      </c>
      <c r="K22" s="114"/>
      <c r="L22" s="114"/>
    </row>
    <row r="23" spans="1:12" ht="33.75" outlineLevel="1">
      <c r="A23" s="35">
        <f t="shared" si="3"/>
        <v>12.299999999999999</v>
      </c>
      <c r="B23" s="197">
        <v>2</v>
      </c>
      <c r="C23" s="76" t="s">
        <v>4940</v>
      </c>
      <c r="D23" s="76" t="s">
        <v>4941</v>
      </c>
      <c r="E23" s="76" t="s">
        <v>4632</v>
      </c>
      <c r="F23" s="76" t="s">
        <v>182</v>
      </c>
      <c r="G23" s="76">
        <v>67</v>
      </c>
      <c r="H23" s="77">
        <v>1</v>
      </c>
      <c r="I23" s="33" t="str">
        <f t="shared" si="0"/>
        <v/>
      </c>
      <c r="J23" s="33" t="str">
        <f t="shared" si="1"/>
        <v/>
      </c>
      <c r="K23" s="114"/>
      <c r="L23" s="114"/>
    </row>
    <row r="24" spans="1:12">
      <c r="A24" s="26">
        <f t="shared" si="3"/>
        <v>13</v>
      </c>
      <c r="B24" s="196">
        <v>1</v>
      </c>
      <c r="C24" s="75" t="s">
        <v>4942</v>
      </c>
      <c r="D24" s="75" t="s">
        <v>2595</v>
      </c>
      <c r="E24" s="75"/>
      <c r="F24" s="76" t="s">
        <v>215</v>
      </c>
      <c r="G24" s="76">
        <v>68</v>
      </c>
      <c r="H24" s="77">
        <v>9</v>
      </c>
      <c r="I24" s="33" t="str">
        <f t="shared" si="0"/>
        <v/>
      </c>
      <c r="J24" s="274">
        <f>IF(J25="-",_xlfn.NUMBERVALUE(I24)/100000*-1,_xlfn.NUMBERVALUE(I24)/100000)</f>
        <v>0</v>
      </c>
      <c r="K24" s="114"/>
      <c r="L24" s="114"/>
    </row>
    <row r="25" spans="1:12" ht="23.25" customHeight="1">
      <c r="A25" s="26">
        <f t="shared" si="3"/>
        <v>13</v>
      </c>
      <c r="B25" s="196">
        <v>1</v>
      </c>
      <c r="C25" s="75" t="s">
        <v>4943</v>
      </c>
      <c r="D25" s="75" t="s">
        <v>2597</v>
      </c>
      <c r="E25" s="75" t="s">
        <v>208</v>
      </c>
      <c r="F25" s="76" t="s">
        <v>182</v>
      </c>
      <c r="G25" s="76">
        <v>77</v>
      </c>
      <c r="H25" s="77">
        <v>1</v>
      </c>
      <c r="I25" s="33" t="str">
        <f t="shared" si="0"/>
        <v/>
      </c>
      <c r="J25" s="33" t="str">
        <f t="shared" si="1"/>
        <v/>
      </c>
      <c r="K25" s="114"/>
      <c r="L25" s="114"/>
    </row>
    <row r="26" spans="1:12" ht="68.25" thickBot="1">
      <c r="A26" s="81">
        <f t="shared" si="3"/>
        <v>14</v>
      </c>
      <c r="B26" s="198">
        <v>1</v>
      </c>
      <c r="C26" s="83" t="s">
        <v>4944</v>
      </c>
      <c r="D26" s="83" t="s">
        <v>2599</v>
      </c>
      <c r="E26" s="83" t="s">
        <v>720</v>
      </c>
      <c r="F26" s="84" t="s">
        <v>182</v>
      </c>
      <c r="G26" s="84">
        <v>78</v>
      </c>
      <c r="H26" s="85">
        <v>1</v>
      </c>
      <c r="I26" s="213" t="str">
        <f t="shared" si="0"/>
        <v/>
      </c>
      <c r="J26" s="213" t="str">
        <f t="shared" si="1"/>
        <v/>
      </c>
      <c r="K26" s="173"/>
      <c r="L26" s="173"/>
    </row>
    <row r="27" spans="1:12" ht="23.25" thickTop="1">
      <c r="A27" s="199">
        <f t="shared" si="3"/>
        <v>14</v>
      </c>
      <c r="B27" s="200">
        <v>1</v>
      </c>
      <c r="C27" s="201" t="s">
        <v>4945</v>
      </c>
      <c r="D27" s="201" t="s">
        <v>4946</v>
      </c>
      <c r="E27" s="201"/>
      <c r="F27" s="202" t="s">
        <v>777</v>
      </c>
      <c r="G27" s="202">
        <v>79</v>
      </c>
      <c r="H27" s="310">
        <v>18</v>
      </c>
      <c r="I27" s="179" t="str">
        <f t="shared" si="0"/>
        <v/>
      </c>
      <c r="J27" s="179" t="str">
        <f t="shared" si="1"/>
        <v/>
      </c>
      <c r="K27" s="296" t="s">
        <v>4947</v>
      </c>
      <c r="L27" s="180"/>
    </row>
    <row r="28" spans="1:12" outlineLevel="1">
      <c r="A28" s="203">
        <f t="shared" si="3"/>
        <v>14.1</v>
      </c>
      <c r="B28" s="197">
        <v>2</v>
      </c>
      <c r="C28" s="76" t="s">
        <v>4948</v>
      </c>
      <c r="D28" s="76" t="s">
        <v>4949</v>
      </c>
      <c r="E28" s="76"/>
      <c r="F28" s="76" t="s">
        <v>781</v>
      </c>
      <c r="G28" s="76">
        <v>79</v>
      </c>
      <c r="H28" s="77">
        <v>11</v>
      </c>
      <c r="I28" s="33" t="str">
        <f t="shared" si="0"/>
        <v/>
      </c>
      <c r="J28" s="274">
        <f>_xlfn.NUMBERVALUE(I28)/10^J30</f>
        <v>0</v>
      </c>
      <c r="K28" s="114" t="s">
        <v>4950</v>
      </c>
      <c r="L28" s="181"/>
    </row>
    <row r="29" spans="1:12" ht="23.25" customHeight="1" outlineLevel="1">
      <c r="A29" s="203">
        <f t="shared" si="3"/>
        <v>14.1</v>
      </c>
      <c r="B29" s="197">
        <v>2</v>
      </c>
      <c r="C29" s="76" t="s">
        <v>4951</v>
      </c>
      <c r="D29" s="76" t="s">
        <v>4952</v>
      </c>
      <c r="E29" s="76" t="s">
        <v>208</v>
      </c>
      <c r="F29" s="76" t="s">
        <v>182</v>
      </c>
      <c r="G29" s="76">
        <v>90</v>
      </c>
      <c r="H29" s="77">
        <v>1</v>
      </c>
      <c r="I29" s="33" t="str">
        <f t="shared" si="0"/>
        <v/>
      </c>
      <c r="J29" s="33" t="str">
        <f t="shared" si="1"/>
        <v/>
      </c>
      <c r="K29" s="114"/>
      <c r="L29" s="181"/>
    </row>
    <row r="30" spans="1:12" ht="22.5" outlineLevel="1">
      <c r="A30" s="203">
        <f t="shared" si="3"/>
        <v>14.2</v>
      </c>
      <c r="B30" s="197">
        <v>2</v>
      </c>
      <c r="C30" s="76" t="s">
        <v>4953</v>
      </c>
      <c r="D30" s="76" t="s">
        <v>4954</v>
      </c>
      <c r="E30" s="76"/>
      <c r="F30" s="76" t="s">
        <v>456</v>
      </c>
      <c r="G30" s="76">
        <v>91</v>
      </c>
      <c r="H30" s="77">
        <v>3</v>
      </c>
      <c r="I30" s="33" t="str">
        <f t="shared" si="0"/>
        <v/>
      </c>
      <c r="J30" s="33">
        <f>_xlfn.NUMBERVALUE(I30)</f>
        <v>0</v>
      </c>
      <c r="K30" s="114" t="s">
        <v>4955</v>
      </c>
      <c r="L30" s="181"/>
    </row>
    <row r="31" spans="1:12" ht="23.25" customHeight="1" outlineLevel="1">
      <c r="A31" s="203">
        <f t="shared" si="3"/>
        <v>14.2</v>
      </c>
      <c r="B31" s="197">
        <v>2</v>
      </c>
      <c r="C31" s="76" t="s">
        <v>4956</v>
      </c>
      <c r="D31" s="76" t="s">
        <v>4957</v>
      </c>
      <c r="E31" s="76" t="s">
        <v>208</v>
      </c>
      <c r="F31" s="76" t="s">
        <v>182</v>
      </c>
      <c r="G31" s="76">
        <v>94</v>
      </c>
      <c r="H31" s="77">
        <v>1</v>
      </c>
      <c r="I31" s="33" t="str">
        <f t="shared" si="0"/>
        <v/>
      </c>
      <c r="J31" s="33" t="str">
        <f t="shared" si="1"/>
        <v/>
      </c>
      <c r="K31" s="114" t="s">
        <v>4644</v>
      </c>
      <c r="L31" s="181"/>
    </row>
    <row r="32" spans="1:12" ht="33.75" outlineLevel="1">
      <c r="A32" s="203">
        <f t="shared" si="3"/>
        <v>14.299999999999999</v>
      </c>
      <c r="B32" s="197">
        <v>2</v>
      </c>
      <c r="C32" s="76" t="s">
        <v>4958</v>
      </c>
      <c r="D32" s="76" t="s">
        <v>4959</v>
      </c>
      <c r="E32" s="76" t="s">
        <v>4629</v>
      </c>
      <c r="F32" s="76" t="s">
        <v>182</v>
      </c>
      <c r="G32" s="76">
        <v>95</v>
      </c>
      <c r="H32" s="77">
        <v>1</v>
      </c>
      <c r="I32" s="33" t="str">
        <f t="shared" si="0"/>
        <v/>
      </c>
      <c r="J32" s="192" t="str">
        <f t="shared" si="1"/>
        <v/>
      </c>
      <c r="K32" s="193"/>
      <c r="L32" s="204"/>
    </row>
    <row r="33" spans="1:12" ht="34.5" outlineLevel="1" thickBot="1">
      <c r="A33" s="205">
        <f t="shared" si="3"/>
        <v>14.299999999999999</v>
      </c>
      <c r="B33" s="206">
        <v>2</v>
      </c>
      <c r="C33" s="207" t="s">
        <v>4960</v>
      </c>
      <c r="D33" s="207" t="s">
        <v>4961</v>
      </c>
      <c r="E33" s="207" t="s">
        <v>4632</v>
      </c>
      <c r="F33" s="207" t="s">
        <v>182</v>
      </c>
      <c r="G33" s="207">
        <v>96</v>
      </c>
      <c r="H33" s="311">
        <v>1</v>
      </c>
      <c r="I33" s="186" t="str">
        <f t="shared" si="0"/>
        <v/>
      </c>
      <c r="J33" s="186" t="str">
        <f t="shared" si="1"/>
        <v/>
      </c>
      <c r="K33" s="297"/>
      <c r="L33" s="187"/>
    </row>
    <row r="34" spans="1:12" ht="33.75" hidden="1" customHeight="1" thickTop="1">
      <c r="A34" s="208">
        <f t="shared" si="3"/>
        <v>15</v>
      </c>
      <c r="B34" s="209">
        <v>1</v>
      </c>
      <c r="C34" s="208" t="s">
        <v>4962</v>
      </c>
      <c r="D34" s="208" t="s">
        <v>4662</v>
      </c>
      <c r="E34" s="208" t="s">
        <v>181</v>
      </c>
      <c r="F34" s="208" t="s">
        <v>182</v>
      </c>
      <c r="G34" s="208">
        <v>97</v>
      </c>
      <c r="H34" s="312">
        <v>1</v>
      </c>
      <c r="I34" s="309" t="str">
        <f t="shared" si="0"/>
        <v/>
      </c>
      <c r="J34" s="309" t="str">
        <f t="shared" si="1"/>
        <v/>
      </c>
      <c r="K34" s="210"/>
      <c r="L34" s="210" t="s">
        <v>4963</v>
      </c>
    </row>
    <row r="35" spans="1:12" ht="33.75" hidden="1" customHeight="1">
      <c r="A35" s="40">
        <f t="shared" si="3"/>
        <v>15</v>
      </c>
      <c r="B35" s="211">
        <v>1</v>
      </c>
      <c r="C35" s="40" t="s">
        <v>4964</v>
      </c>
      <c r="D35" s="40" t="s">
        <v>4664</v>
      </c>
      <c r="E35" s="40" t="s">
        <v>181</v>
      </c>
      <c r="F35" s="40" t="s">
        <v>182</v>
      </c>
      <c r="G35" s="40">
        <v>98</v>
      </c>
      <c r="H35" s="165">
        <v>1</v>
      </c>
      <c r="I35" s="45" t="str">
        <f t="shared" si="0"/>
        <v/>
      </c>
      <c r="J35" s="45" t="str">
        <f t="shared" si="1"/>
        <v/>
      </c>
      <c r="K35" s="113"/>
      <c r="L35" s="210" t="s">
        <v>4963</v>
      </c>
    </row>
    <row r="36" spans="1:12" ht="16.5" hidden="1" thickTop="1">
      <c r="A36" s="40">
        <f t="shared" si="3"/>
        <v>16</v>
      </c>
      <c r="B36" s="211">
        <v>1</v>
      </c>
      <c r="C36" s="40" t="s">
        <v>4965</v>
      </c>
      <c r="D36" s="40" t="s">
        <v>747</v>
      </c>
      <c r="E36" s="40"/>
      <c r="F36" s="40" t="s">
        <v>161</v>
      </c>
      <c r="G36" s="40">
        <v>99</v>
      </c>
      <c r="H36" s="165">
        <v>4</v>
      </c>
      <c r="I36" s="45" t="str">
        <f t="shared" si="0"/>
        <v/>
      </c>
      <c r="J36" s="45" t="str">
        <f t="shared" si="1"/>
        <v/>
      </c>
      <c r="K36" s="113"/>
      <c r="L36" s="210" t="s">
        <v>4963</v>
      </c>
    </row>
    <row r="37" spans="1:12" ht="16.5" hidden="1" thickTop="1">
      <c r="A37" s="40">
        <f t="shared" si="3"/>
        <v>16</v>
      </c>
      <c r="B37" s="211">
        <v>1</v>
      </c>
      <c r="C37" s="40" t="s">
        <v>4966</v>
      </c>
      <c r="D37" s="40" t="s">
        <v>722</v>
      </c>
      <c r="E37" s="40"/>
      <c r="F37" s="40" t="s">
        <v>282</v>
      </c>
      <c r="G37" s="40">
        <v>103</v>
      </c>
      <c r="H37" s="165">
        <v>3</v>
      </c>
      <c r="I37" s="45" t="str">
        <f t="shared" si="0"/>
        <v/>
      </c>
      <c r="J37" s="45" t="str">
        <f t="shared" si="1"/>
        <v/>
      </c>
      <c r="K37" s="113"/>
      <c r="L37" s="210" t="s">
        <v>4963</v>
      </c>
    </row>
    <row r="38" spans="1:12" ht="16.5" hidden="1" thickTop="1">
      <c r="A38" s="40">
        <f t="shared" si="3"/>
        <v>17</v>
      </c>
      <c r="B38" s="211">
        <v>1</v>
      </c>
      <c r="C38" s="40" t="s">
        <v>1013</v>
      </c>
      <c r="D38" s="40"/>
      <c r="E38" s="40"/>
      <c r="F38" s="40" t="s">
        <v>4967</v>
      </c>
      <c r="G38" s="40">
        <v>106</v>
      </c>
      <c r="H38" s="165">
        <v>78</v>
      </c>
      <c r="I38" s="45" t="str">
        <f t="shared" si="0"/>
        <v/>
      </c>
      <c r="J38" s="45" t="str">
        <f t="shared" si="1"/>
        <v/>
      </c>
      <c r="K38" s="113"/>
      <c r="L38" s="210" t="s">
        <v>4963</v>
      </c>
    </row>
    <row r="39" spans="1:12" ht="17.25" thickTop="1" thickBot="1">
      <c r="A39" s="26">
        <f t="shared" si="3"/>
        <v>17</v>
      </c>
      <c r="B39" s="196">
        <v>1</v>
      </c>
      <c r="C39" s="75" t="s">
        <v>4968</v>
      </c>
      <c r="D39" s="75" t="s">
        <v>749</v>
      </c>
      <c r="E39" s="75"/>
      <c r="F39" s="76" t="s">
        <v>182</v>
      </c>
      <c r="G39" s="76">
        <v>184</v>
      </c>
      <c r="H39" s="77">
        <v>1</v>
      </c>
      <c r="I39" s="133" t="str">
        <f t="shared" si="0"/>
        <v/>
      </c>
      <c r="J39" s="133" t="str">
        <f t="shared" si="1"/>
        <v/>
      </c>
      <c r="K39" s="114"/>
      <c r="L39" s="114"/>
    </row>
    <row r="40" spans="1:12" ht="16.5" thickTop="1">
      <c r="A40" s="88"/>
      <c r="B40" s="89"/>
      <c r="C40" s="88"/>
      <c r="D40" s="88"/>
      <c r="E40" s="88"/>
      <c r="F40" s="88"/>
      <c r="G40" s="88"/>
      <c r="H40" s="88"/>
      <c r="I40" s="132"/>
      <c r="J40" s="132"/>
      <c r="K40" s="88"/>
      <c r="L40" s="88"/>
    </row>
  </sheetData>
  <autoFilter ref="A1:L39" xr:uid="{00000000-0009-0000-0000-000024000000}">
    <filterColumn colId="11">
      <filters blank="1"/>
    </filterColumn>
  </autoFilter>
  <conditionalFormatting sqref="A2:K6 A40:K81 C39:H39 C17:H37 A10:K10 A7:J8 I32:K39 A16:L16 L32:L81 I30:J31 A9:I9 K9 A12:K13 A11:I11 K11 A14:I14 K14">
    <cfRule type="expression" dxfId="50" priority="16">
      <formula>$K2&lt;&gt;""</formula>
    </cfRule>
  </conditionalFormatting>
  <conditionalFormatting sqref="A15:K15">
    <cfRule type="expression" dxfId="49" priority="15">
      <formula>$K15&lt;&gt;""</formula>
    </cfRule>
  </conditionalFormatting>
  <conditionalFormatting sqref="C38:H38">
    <cfRule type="expression" dxfId="48" priority="14">
      <formula>$K38&lt;&gt;""</formula>
    </cfRule>
  </conditionalFormatting>
  <conditionalFormatting sqref="A17:B39">
    <cfRule type="expression" dxfId="47" priority="13">
      <formula>$K17&lt;&gt;""</formula>
    </cfRule>
  </conditionalFormatting>
  <conditionalFormatting sqref="I17:K17 I21:K23 I20 K20 I25:K27 I24 K24 I19:K19 I18 K18 I29:K29 I28 K28">
    <cfRule type="expression" dxfId="46" priority="12">
      <formula>$K17&lt;&gt;""</formula>
    </cfRule>
  </conditionalFormatting>
  <conditionalFormatting sqref="K30:K31">
    <cfRule type="expression" dxfId="45" priority="11">
      <formula>$K30&lt;&gt;""</formula>
    </cfRule>
  </conditionalFormatting>
  <conditionalFormatting sqref="L2:L14">
    <cfRule type="expression" dxfId="44" priority="10">
      <formula>$K2&lt;&gt;""</formula>
    </cfRule>
  </conditionalFormatting>
  <conditionalFormatting sqref="L15">
    <cfRule type="expression" dxfId="43" priority="9">
      <formula>$K15&lt;&gt;""</formula>
    </cfRule>
  </conditionalFormatting>
  <conditionalFormatting sqref="L17:L29">
    <cfRule type="expression" dxfId="42" priority="8">
      <formula>$K17&lt;&gt;""</formula>
    </cfRule>
  </conditionalFormatting>
  <conditionalFormatting sqref="L30:L31">
    <cfRule type="expression" dxfId="41" priority="7">
      <formula>$K30&lt;&gt;""</formula>
    </cfRule>
  </conditionalFormatting>
  <conditionalFormatting sqref="K7">
    <cfRule type="expression" dxfId="40" priority="6">
      <formula>$K7&lt;&gt;""</formula>
    </cfRule>
  </conditionalFormatting>
  <conditionalFormatting sqref="K8">
    <cfRule type="expression" dxfId="39" priority="5">
      <formula>$K8&lt;&gt;""</formula>
    </cfRule>
  </conditionalFormatting>
  <conditionalFormatting sqref="J20">
    <cfRule type="expression" dxfId="38" priority="4">
      <formula>$K20&lt;&gt;""</formula>
    </cfRule>
  </conditionalFormatting>
  <conditionalFormatting sqref="J14 J11 J9 J24">
    <cfRule type="expression" dxfId="37" priority="3">
      <formula>OR($K9&lt;&gt;"",$M9&lt;&gt;"")</formula>
    </cfRule>
  </conditionalFormatting>
  <conditionalFormatting sqref="J18">
    <cfRule type="expression" dxfId="36" priority="2">
      <formula>OR($K18&lt;&gt;"",$M18&lt;&gt;"")</formula>
    </cfRule>
  </conditionalFormatting>
  <conditionalFormatting sqref="J28">
    <cfRule type="expression" dxfId="35" priority="1">
      <formula>OR($K28&lt;&gt;"",$M28&lt;&gt;"")</formula>
    </cfRule>
  </conditionalFormatting>
  <hyperlinks>
    <hyperlink ref="K7" r:id="rId1" xr:uid="{00000000-0004-0000-2400-000000000000}"/>
    <hyperlink ref="K8" r:id="rId2" xr:uid="{00000000-0004-0000-2400-000001000000}"/>
  </hyperlinks>
  <pageMargins left="0.75" right="0.75" top="1" bottom="1" header="0.5" footer="0.5"/>
  <pageSetup paperSize="9" orientation="portrait" verticalDpi="0" r:id="rId3"/>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7" filterMode="1">
    <tabColor rgb="FF0070C0"/>
    <outlinePr summaryBelow="0"/>
  </sheetPr>
  <dimension ref="A1:L56"/>
  <sheetViews>
    <sheetView workbookViewId="0">
      <pane xSplit="10" ySplit="3" topLeftCell="K16" activePane="bottomRight" state="frozen"/>
      <selection pane="topRight" activeCell="K1" sqref="K1"/>
      <selection pane="bottomLeft" activeCell="A4" sqref="A4"/>
      <selection pane="bottomRight" activeCell="D15" sqref="D15"/>
    </sheetView>
  </sheetViews>
  <sheetFormatPr defaultRowHeight="12.75" outlineLevelRow="1"/>
  <cols>
    <col min="1" max="1" width="4.3984375" style="88" bestFit="1" customWidth="1"/>
    <col min="2" max="2" width="2.19921875" style="89" customWidth="1"/>
    <col min="3" max="3" width="19.09765625" style="88" bestFit="1" customWidth="1"/>
    <col min="4" max="4" width="38.8984375" style="88" bestFit="1" customWidth="1"/>
    <col min="5" max="5" width="26.3984375" style="88" customWidth="1"/>
    <col min="6" max="6" width="6.796875" style="88" customWidth="1"/>
    <col min="7" max="7" width="5.69921875" style="88" bestFit="1" customWidth="1"/>
    <col min="8" max="8" width="4.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91" t="s">
        <v>953</v>
      </c>
      <c r="F1" s="91" t="s">
        <v>139</v>
      </c>
      <c r="G1" s="20" t="s">
        <v>140</v>
      </c>
      <c r="H1" s="22" t="s">
        <v>141</v>
      </c>
      <c r="I1" s="92"/>
      <c r="J1" s="242" t="s">
        <v>5658</v>
      </c>
      <c r="K1" s="94" t="s">
        <v>1870</v>
      </c>
      <c r="L1" s="94" t="s">
        <v>147</v>
      </c>
    </row>
    <row r="2" spans="1:12" s="36" customFormat="1" hidden="1">
      <c r="A2" s="40">
        <v>1</v>
      </c>
      <c r="B2" s="163">
        <v>1</v>
      </c>
      <c r="C2" s="40" t="s">
        <v>4969</v>
      </c>
      <c r="D2" s="40" t="s">
        <v>747</v>
      </c>
      <c r="E2" s="40"/>
      <c r="F2" s="40" t="s">
        <v>161</v>
      </c>
      <c r="G2" s="43">
        <v>1</v>
      </c>
      <c r="H2" s="44">
        <v>4</v>
      </c>
      <c r="I2" s="45" t="str">
        <f>MID($I$1,G2,H2)</f>
        <v/>
      </c>
      <c r="J2" s="45" t="str">
        <f>I2</f>
        <v/>
      </c>
      <c r="K2" s="113"/>
      <c r="L2" s="113" t="s">
        <v>10</v>
      </c>
    </row>
    <row r="3" spans="1:12" s="36" customFormat="1" hidden="1">
      <c r="A3" s="40">
        <f>IF(B3=1,TRUNC(A2)+1,A2+0.1)</f>
        <v>2</v>
      </c>
      <c r="B3" s="163">
        <v>1</v>
      </c>
      <c r="C3" s="40" t="s">
        <v>4970</v>
      </c>
      <c r="D3" s="40" t="s">
        <v>722</v>
      </c>
      <c r="E3" s="40"/>
      <c r="F3" s="40" t="s">
        <v>282</v>
      </c>
      <c r="G3" s="43">
        <v>5</v>
      </c>
      <c r="H3" s="44">
        <v>3</v>
      </c>
      <c r="I3" s="45" t="str">
        <f t="shared" ref="I3:I55" si="0">MID($I$1,G3,H3)</f>
        <v/>
      </c>
      <c r="J3" s="45" t="str">
        <f t="shared" ref="J3:J55" si="1">I3</f>
        <v/>
      </c>
      <c r="K3" s="113"/>
      <c r="L3" s="113" t="s">
        <v>10</v>
      </c>
    </row>
    <row r="4" spans="1:12" s="36" customFormat="1" ht="35.1" customHeight="1">
      <c r="A4" s="26">
        <f t="shared" ref="A4:A55" si="2">IF(B4=1,TRUNC(A3)+1,A3+0.1)</f>
        <v>3</v>
      </c>
      <c r="B4" s="158">
        <v>1</v>
      </c>
      <c r="C4" s="26" t="s">
        <v>4971</v>
      </c>
      <c r="D4" s="26" t="s">
        <v>753</v>
      </c>
      <c r="E4" s="26" t="s">
        <v>754</v>
      </c>
      <c r="F4" s="35" t="s">
        <v>161</v>
      </c>
      <c r="G4" s="31">
        <v>8</v>
      </c>
      <c r="H4" s="32">
        <v>4</v>
      </c>
      <c r="I4" s="33" t="str">
        <f t="shared" si="0"/>
        <v/>
      </c>
      <c r="J4" s="33" t="str">
        <f t="shared" si="1"/>
        <v/>
      </c>
      <c r="K4" s="114"/>
      <c r="L4" s="114"/>
    </row>
    <row r="5" spans="1:12" s="36" customFormat="1">
      <c r="A5" s="26">
        <f t="shared" si="2"/>
        <v>4</v>
      </c>
      <c r="B5" s="158">
        <v>1</v>
      </c>
      <c r="C5" s="26" t="s">
        <v>4972</v>
      </c>
      <c r="D5" s="26" t="s">
        <v>2822</v>
      </c>
      <c r="E5" s="26"/>
      <c r="F5" s="35" t="s">
        <v>846</v>
      </c>
      <c r="G5" s="31">
        <v>12</v>
      </c>
      <c r="H5" s="32">
        <v>7</v>
      </c>
      <c r="I5" s="33" t="str">
        <f t="shared" si="0"/>
        <v/>
      </c>
      <c r="J5" s="33" t="str">
        <f t="shared" si="1"/>
        <v/>
      </c>
      <c r="K5" s="114"/>
      <c r="L5" s="114"/>
    </row>
    <row r="6" spans="1:12" s="36" customFormat="1">
      <c r="A6" s="26">
        <f t="shared" si="2"/>
        <v>5</v>
      </c>
      <c r="B6" s="158">
        <v>1</v>
      </c>
      <c r="C6" s="26" t="s">
        <v>4973</v>
      </c>
      <c r="D6" s="26" t="s">
        <v>774</v>
      </c>
      <c r="E6" s="26"/>
      <c r="F6" s="35" t="s">
        <v>313</v>
      </c>
      <c r="G6" s="31">
        <v>19</v>
      </c>
      <c r="H6" s="32">
        <v>9</v>
      </c>
      <c r="I6" s="33" t="str">
        <f t="shared" si="0"/>
        <v/>
      </c>
      <c r="J6" s="33" t="str">
        <f t="shared" si="1"/>
        <v/>
      </c>
      <c r="K6" s="114" t="s">
        <v>4974</v>
      </c>
      <c r="L6" s="114"/>
    </row>
    <row r="7" spans="1:12" s="36" customFormat="1">
      <c r="A7" s="26">
        <f t="shared" si="2"/>
        <v>6</v>
      </c>
      <c r="B7" s="158">
        <v>1</v>
      </c>
      <c r="C7" s="26" t="s">
        <v>4975</v>
      </c>
      <c r="D7" s="26" t="s">
        <v>306</v>
      </c>
      <c r="E7" s="26"/>
      <c r="F7" s="35" t="s">
        <v>307</v>
      </c>
      <c r="G7" s="31">
        <v>28</v>
      </c>
      <c r="H7" s="32">
        <v>12</v>
      </c>
      <c r="I7" s="33" t="str">
        <f t="shared" si="0"/>
        <v/>
      </c>
      <c r="J7" s="33" t="str">
        <f t="shared" si="1"/>
        <v/>
      </c>
      <c r="K7" s="114" t="s">
        <v>308</v>
      </c>
      <c r="L7" s="114"/>
    </row>
    <row r="8" spans="1:12" s="36" customFormat="1" ht="13.5" customHeight="1" outlineLevel="1">
      <c r="A8" s="35">
        <f t="shared" si="2"/>
        <v>6.1</v>
      </c>
      <c r="B8" s="159">
        <v>2</v>
      </c>
      <c r="C8" s="35" t="s">
        <v>4976</v>
      </c>
      <c r="D8" s="35" t="s">
        <v>310</v>
      </c>
      <c r="E8" s="35"/>
      <c r="F8" s="35" t="s">
        <v>156</v>
      </c>
      <c r="G8" s="31">
        <v>28</v>
      </c>
      <c r="H8" s="32">
        <v>2</v>
      </c>
      <c r="I8" s="142" t="str">
        <f t="shared" si="0"/>
        <v/>
      </c>
      <c r="J8" s="142" t="str">
        <f t="shared" si="1"/>
        <v/>
      </c>
      <c r="K8" s="114"/>
      <c r="L8" s="114"/>
    </row>
    <row r="9" spans="1:12" s="36" customFormat="1" ht="13.5" customHeight="1" outlineLevel="1">
      <c r="A9" s="35">
        <f t="shared" si="2"/>
        <v>6.1999999999999993</v>
      </c>
      <c r="B9" s="159">
        <v>2</v>
      </c>
      <c r="C9" s="35" t="s">
        <v>4977</v>
      </c>
      <c r="D9" s="35" t="s">
        <v>312</v>
      </c>
      <c r="E9" s="35"/>
      <c r="F9" s="35" t="s">
        <v>313</v>
      </c>
      <c r="G9" s="31">
        <v>30</v>
      </c>
      <c r="H9" s="32">
        <v>9</v>
      </c>
      <c r="I9" s="142" t="str">
        <f t="shared" si="0"/>
        <v/>
      </c>
      <c r="J9" s="142" t="str">
        <f t="shared" si="1"/>
        <v/>
      </c>
      <c r="K9" s="114"/>
      <c r="L9" s="114"/>
    </row>
    <row r="10" spans="1:12" s="36" customFormat="1" ht="13.5" customHeight="1" outlineLevel="1">
      <c r="A10" s="35">
        <f t="shared" si="2"/>
        <v>6.2999999999999989</v>
      </c>
      <c r="B10" s="159">
        <v>2</v>
      </c>
      <c r="C10" s="35" t="s">
        <v>4978</v>
      </c>
      <c r="D10" s="35" t="s">
        <v>315</v>
      </c>
      <c r="E10" s="35"/>
      <c r="F10" s="35" t="s">
        <v>182</v>
      </c>
      <c r="G10" s="31">
        <v>39</v>
      </c>
      <c r="H10" s="32">
        <v>1</v>
      </c>
      <c r="I10" s="142" t="str">
        <f t="shared" si="0"/>
        <v/>
      </c>
      <c r="J10" s="142" t="str">
        <f t="shared" si="1"/>
        <v/>
      </c>
      <c r="K10" s="114"/>
      <c r="L10" s="114"/>
    </row>
    <row r="11" spans="1:12" s="36" customFormat="1">
      <c r="A11" s="26">
        <f t="shared" si="2"/>
        <v>7</v>
      </c>
      <c r="B11" s="158">
        <v>1</v>
      </c>
      <c r="C11" s="26" t="s">
        <v>4979</v>
      </c>
      <c r="D11" s="26" t="s">
        <v>2844</v>
      </c>
      <c r="E11" s="26"/>
      <c r="F11" s="35" t="s">
        <v>846</v>
      </c>
      <c r="G11" s="31">
        <v>40</v>
      </c>
      <c r="H11" s="32">
        <v>7</v>
      </c>
      <c r="I11" s="33" t="str">
        <f t="shared" si="0"/>
        <v/>
      </c>
      <c r="J11" s="33" t="str">
        <f t="shared" si="1"/>
        <v/>
      </c>
      <c r="K11" s="114" t="s">
        <v>4980</v>
      </c>
      <c r="L11" s="114"/>
    </row>
    <row r="12" spans="1:12" s="36" customFormat="1" ht="112.5">
      <c r="A12" s="26">
        <f t="shared" si="2"/>
        <v>8</v>
      </c>
      <c r="B12" s="158">
        <v>1</v>
      </c>
      <c r="C12" s="26" t="s">
        <v>4981</v>
      </c>
      <c r="D12" s="26" t="s">
        <v>4982</v>
      </c>
      <c r="E12" s="26" t="s">
        <v>4983</v>
      </c>
      <c r="F12" s="35" t="s">
        <v>282</v>
      </c>
      <c r="G12" s="31">
        <v>47</v>
      </c>
      <c r="H12" s="32">
        <v>3</v>
      </c>
      <c r="I12" s="33" t="str">
        <f t="shared" si="0"/>
        <v/>
      </c>
      <c r="J12" s="33" t="str">
        <f t="shared" si="1"/>
        <v/>
      </c>
      <c r="K12" s="114"/>
      <c r="L12" s="114"/>
    </row>
    <row r="13" spans="1:12" s="36" customFormat="1" ht="79.5" thickBot="1">
      <c r="A13" s="81">
        <f t="shared" si="2"/>
        <v>9</v>
      </c>
      <c r="B13" s="212">
        <v>1</v>
      </c>
      <c r="C13" s="81" t="s">
        <v>4984</v>
      </c>
      <c r="D13" s="81" t="s">
        <v>2665</v>
      </c>
      <c r="E13" s="81" t="s">
        <v>4228</v>
      </c>
      <c r="F13" s="170" t="s">
        <v>282</v>
      </c>
      <c r="G13" s="171">
        <v>50</v>
      </c>
      <c r="H13" s="172">
        <v>3</v>
      </c>
      <c r="I13" s="213" t="str">
        <f t="shared" si="0"/>
        <v/>
      </c>
      <c r="J13" s="213" t="str">
        <f t="shared" si="1"/>
        <v/>
      </c>
      <c r="K13" s="173"/>
      <c r="L13" s="173"/>
    </row>
    <row r="14" spans="1:12" s="36" customFormat="1" ht="13.5" thickTop="1">
      <c r="A14" s="174">
        <f t="shared" si="2"/>
        <v>10</v>
      </c>
      <c r="B14" s="214">
        <v>1</v>
      </c>
      <c r="C14" s="174" t="s">
        <v>4985</v>
      </c>
      <c r="D14" s="174" t="s">
        <v>4986</v>
      </c>
      <c r="E14" s="174"/>
      <c r="F14" s="176"/>
      <c r="G14" s="177">
        <v>53</v>
      </c>
      <c r="H14" s="178">
        <v>22</v>
      </c>
      <c r="I14" s="179" t="str">
        <f t="shared" si="0"/>
        <v/>
      </c>
      <c r="J14" s="179" t="str">
        <f t="shared" si="1"/>
        <v/>
      </c>
      <c r="K14" s="296"/>
      <c r="L14" s="180"/>
    </row>
    <row r="15" spans="1:12" s="36" customFormat="1" ht="45" outlineLevel="1">
      <c r="A15" s="35">
        <f t="shared" si="2"/>
        <v>10.1</v>
      </c>
      <c r="B15" s="159">
        <v>2</v>
      </c>
      <c r="C15" s="35" t="s">
        <v>4987</v>
      </c>
      <c r="D15" s="35" t="s">
        <v>4988</v>
      </c>
      <c r="E15" s="35"/>
      <c r="F15" s="35" t="s">
        <v>4989</v>
      </c>
      <c r="G15" s="31">
        <v>53</v>
      </c>
      <c r="H15" s="32">
        <v>17</v>
      </c>
      <c r="I15" s="33" t="str">
        <f t="shared" si="0"/>
        <v/>
      </c>
      <c r="J15" s="274">
        <f>_xlfn.NUMBERVALUE(I15)/10^J17</f>
        <v>0</v>
      </c>
      <c r="K15" s="114" t="s">
        <v>4990</v>
      </c>
      <c r="L15" s="181"/>
    </row>
    <row r="16" spans="1:12" s="36" customFormat="1" outlineLevel="1">
      <c r="A16" s="35">
        <f t="shared" si="2"/>
        <v>10.199999999999999</v>
      </c>
      <c r="B16" s="159">
        <v>2</v>
      </c>
      <c r="C16" s="35" t="s">
        <v>4991</v>
      </c>
      <c r="D16" s="35" t="s">
        <v>4992</v>
      </c>
      <c r="E16" s="35"/>
      <c r="F16" s="35" t="s">
        <v>1809</v>
      </c>
      <c r="G16" s="31">
        <v>70</v>
      </c>
      <c r="H16" s="32">
        <v>1</v>
      </c>
      <c r="I16" s="33" t="str">
        <f t="shared" si="0"/>
        <v/>
      </c>
      <c r="J16" s="33" t="str">
        <f t="shared" si="1"/>
        <v/>
      </c>
      <c r="K16" s="114"/>
      <c r="L16" s="181"/>
    </row>
    <row r="17" spans="1:12" s="36" customFormat="1" ht="22.5" outlineLevel="1">
      <c r="A17" s="35">
        <f t="shared" si="2"/>
        <v>10.299999999999999</v>
      </c>
      <c r="B17" s="159">
        <v>2</v>
      </c>
      <c r="C17" s="35" t="s">
        <v>4993</v>
      </c>
      <c r="D17" s="35" t="s">
        <v>4994</v>
      </c>
      <c r="E17" s="35"/>
      <c r="F17" s="35" t="s">
        <v>456</v>
      </c>
      <c r="G17" s="31">
        <v>71</v>
      </c>
      <c r="H17" s="32">
        <v>3</v>
      </c>
      <c r="I17" s="33" t="str">
        <f t="shared" si="0"/>
        <v/>
      </c>
      <c r="J17" s="243">
        <f>_xlfn.NUMBERVALUE(I17)</f>
        <v>0</v>
      </c>
      <c r="K17" s="114" t="s">
        <v>4955</v>
      </c>
      <c r="L17" s="181"/>
    </row>
    <row r="18" spans="1:12" s="36" customFormat="1" ht="34.5" outlineLevel="1" thickBot="1">
      <c r="A18" s="182">
        <f t="shared" si="2"/>
        <v>10.399999999999999</v>
      </c>
      <c r="B18" s="215">
        <v>2</v>
      </c>
      <c r="C18" s="182" t="s">
        <v>4995</v>
      </c>
      <c r="D18" s="182" t="s">
        <v>4996</v>
      </c>
      <c r="E18" s="182"/>
      <c r="F18" s="182" t="s">
        <v>1809</v>
      </c>
      <c r="G18" s="184">
        <v>74</v>
      </c>
      <c r="H18" s="185">
        <v>1</v>
      </c>
      <c r="I18" s="186" t="str">
        <f t="shared" si="0"/>
        <v/>
      </c>
      <c r="J18" s="186" t="str">
        <f t="shared" si="1"/>
        <v/>
      </c>
      <c r="K18" s="297" t="s">
        <v>4644</v>
      </c>
      <c r="L18" s="187"/>
    </row>
    <row r="19" spans="1:12" s="36" customFormat="1" ht="13.5" thickTop="1">
      <c r="A19" s="188">
        <f t="shared" si="2"/>
        <v>11</v>
      </c>
      <c r="B19" s="216">
        <v>1</v>
      </c>
      <c r="C19" s="188" t="s">
        <v>4997</v>
      </c>
      <c r="D19" s="188" t="s">
        <v>745</v>
      </c>
      <c r="E19" s="188"/>
      <c r="F19" s="189" t="s">
        <v>342</v>
      </c>
      <c r="G19" s="190">
        <v>75</v>
      </c>
      <c r="H19" s="191">
        <v>8</v>
      </c>
      <c r="I19" s="192" t="str">
        <f t="shared" si="0"/>
        <v/>
      </c>
      <c r="J19" s="245" t="str">
        <f>IF(AND(I19&lt;&gt;"",I19&lt;&gt;"00000000"),DATE(LEFT(I19,4),MID(I19,5,2),RIGHT(I19,2)),"")</f>
        <v/>
      </c>
      <c r="K19" s="193" t="s">
        <v>4998</v>
      </c>
      <c r="L19" s="193"/>
    </row>
    <row r="20" spans="1:12" s="36" customFormat="1" ht="22.5">
      <c r="A20" s="26">
        <f t="shared" si="2"/>
        <v>12</v>
      </c>
      <c r="B20" s="158">
        <v>1</v>
      </c>
      <c r="C20" s="26" t="s">
        <v>4999</v>
      </c>
      <c r="D20" s="26" t="s">
        <v>5000</v>
      </c>
      <c r="E20" s="26" t="s">
        <v>5001</v>
      </c>
      <c r="F20" s="35" t="s">
        <v>5002</v>
      </c>
      <c r="G20" s="31">
        <v>83</v>
      </c>
      <c r="H20" s="32">
        <v>4</v>
      </c>
      <c r="I20" s="33" t="str">
        <f t="shared" si="0"/>
        <v/>
      </c>
      <c r="J20" s="33" t="str">
        <f t="shared" si="1"/>
        <v/>
      </c>
      <c r="K20" s="114"/>
      <c r="L20" s="114"/>
    </row>
    <row r="21" spans="1:12" s="36" customFormat="1" ht="22.5">
      <c r="A21" s="26">
        <f t="shared" si="2"/>
        <v>13</v>
      </c>
      <c r="B21" s="158">
        <v>1</v>
      </c>
      <c r="C21" s="26" t="s">
        <v>5003</v>
      </c>
      <c r="D21" s="26" t="s">
        <v>5004</v>
      </c>
      <c r="E21" s="26" t="s">
        <v>5005</v>
      </c>
      <c r="F21" s="35" t="s">
        <v>769</v>
      </c>
      <c r="G21" s="31">
        <v>87</v>
      </c>
      <c r="H21" s="32">
        <v>2</v>
      </c>
      <c r="I21" s="33" t="str">
        <f t="shared" si="0"/>
        <v/>
      </c>
      <c r="J21" s="33" t="str">
        <f t="shared" si="1"/>
        <v/>
      </c>
      <c r="K21" s="114"/>
      <c r="L21" s="114"/>
    </row>
    <row r="22" spans="1:12" s="36" customFormat="1" ht="33.75">
      <c r="A22" s="26">
        <f t="shared" si="2"/>
        <v>14</v>
      </c>
      <c r="B22" s="158">
        <v>1</v>
      </c>
      <c r="C22" s="26" t="s">
        <v>5006</v>
      </c>
      <c r="D22" s="26" t="s">
        <v>287</v>
      </c>
      <c r="E22" s="26" t="s">
        <v>288</v>
      </c>
      <c r="F22" s="35" t="s">
        <v>182</v>
      </c>
      <c r="G22" s="31">
        <v>89</v>
      </c>
      <c r="H22" s="32">
        <v>1</v>
      </c>
      <c r="I22" s="33" t="str">
        <f t="shared" si="0"/>
        <v/>
      </c>
      <c r="J22" s="33" t="str">
        <f t="shared" si="1"/>
        <v/>
      </c>
      <c r="K22" s="114" t="s">
        <v>5007</v>
      </c>
      <c r="L22" s="114"/>
    </row>
    <row r="23" spans="1:12" s="36" customFormat="1" ht="33.75">
      <c r="A23" s="26">
        <f t="shared" si="2"/>
        <v>15</v>
      </c>
      <c r="B23" s="158">
        <v>1</v>
      </c>
      <c r="C23" s="26" t="s">
        <v>5008</v>
      </c>
      <c r="D23" s="26" t="s">
        <v>4345</v>
      </c>
      <c r="E23" s="26" t="s">
        <v>288</v>
      </c>
      <c r="F23" s="35" t="s">
        <v>182</v>
      </c>
      <c r="G23" s="31">
        <v>90</v>
      </c>
      <c r="H23" s="32">
        <v>1</v>
      </c>
      <c r="I23" s="33" t="str">
        <f t="shared" si="0"/>
        <v/>
      </c>
      <c r="J23" s="33" t="str">
        <f t="shared" si="1"/>
        <v/>
      </c>
      <c r="K23" s="114"/>
      <c r="L23" s="114"/>
    </row>
    <row r="24" spans="1:12" s="36" customFormat="1">
      <c r="A24" s="26">
        <f t="shared" si="2"/>
        <v>16</v>
      </c>
      <c r="B24" s="158">
        <v>1</v>
      </c>
      <c r="C24" s="26" t="s">
        <v>5009</v>
      </c>
      <c r="D24" s="26" t="s">
        <v>267</v>
      </c>
      <c r="E24" s="26"/>
      <c r="F24" s="35" t="s">
        <v>268</v>
      </c>
      <c r="G24" s="31">
        <v>91</v>
      </c>
      <c r="H24" s="32">
        <v>17</v>
      </c>
      <c r="I24" s="33" t="str">
        <f t="shared" si="0"/>
        <v/>
      </c>
      <c r="J24" s="274">
        <f>IF(J25="-",_xlfn.NUMBERVALUE(I24)/100000*-1,_xlfn.NUMBERVALUE(I24)/100000)</f>
        <v>0</v>
      </c>
      <c r="K24" s="114"/>
      <c r="L24" s="114"/>
    </row>
    <row r="25" spans="1:12" s="36" customFormat="1" ht="23.25" customHeight="1">
      <c r="A25" s="26">
        <f t="shared" si="2"/>
        <v>17</v>
      </c>
      <c r="B25" s="158">
        <v>1</v>
      </c>
      <c r="C25" s="26" t="s">
        <v>5010</v>
      </c>
      <c r="D25" s="26" t="s">
        <v>270</v>
      </c>
      <c r="E25" s="26" t="s">
        <v>208</v>
      </c>
      <c r="F25" s="35" t="s">
        <v>182</v>
      </c>
      <c r="G25" s="31">
        <v>108</v>
      </c>
      <c r="H25" s="32">
        <v>1</v>
      </c>
      <c r="I25" s="33" t="str">
        <f t="shared" si="0"/>
        <v/>
      </c>
      <c r="J25" s="33" t="str">
        <f t="shared" si="1"/>
        <v/>
      </c>
      <c r="K25" s="114"/>
      <c r="L25" s="114"/>
    </row>
    <row r="26" spans="1:12" s="36" customFormat="1">
      <c r="A26" s="26">
        <f t="shared" si="2"/>
        <v>18</v>
      </c>
      <c r="B26" s="158">
        <v>1</v>
      </c>
      <c r="C26" s="26" t="s">
        <v>5011</v>
      </c>
      <c r="D26" s="26" t="s">
        <v>696</v>
      </c>
      <c r="E26" s="26"/>
      <c r="F26" s="35" t="s">
        <v>282</v>
      </c>
      <c r="G26" s="31">
        <v>109</v>
      </c>
      <c r="H26" s="32">
        <v>3</v>
      </c>
      <c r="I26" s="33" t="str">
        <f t="shared" si="0"/>
        <v/>
      </c>
      <c r="J26" s="33" t="str">
        <f t="shared" si="1"/>
        <v/>
      </c>
      <c r="K26" s="114"/>
      <c r="L26" s="114"/>
    </row>
    <row r="27" spans="1:12" s="36" customFormat="1" ht="33.75">
      <c r="A27" s="26">
        <f t="shared" si="2"/>
        <v>19</v>
      </c>
      <c r="B27" s="158">
        <v>1</v>
      </c>
      <c r="C27" s="26" t="s">
        <v>5012</v>
      </c>
      <c r="D27" s="26" t="s">
        <v>272</v>
      </c>
      <c r="E27" s="26" t="s">
        <v>273</v>
      </c>
      <c r="F27" s="35" t="s">
        <v>364</v>
      </c>
      <c r="G27" s="31">
        <v>112</v>
      </c>
      <c r="H27" s="32">
        <v>15</v>
      </c>
      <c r="I27" s="33" t="str">
        <f t="shared" si="0"/>
        <v/>
      </c>
      <c r="J27" s="274">
        <f>IF(J28="-",_xlfn.NUMBERVALUE(I27)/100000*-1,_xlfn.NUMBERVALUE(I27)/100000)</f>
        <v>0</v>
      </c>
      <c r="K27" s="114"/>
      <c r="L27" s="114"/>
    </row>
    <row r="28" spans="1:12" s="36" customFormat="1" ht="23.25" customHeight="1">
      <c r="A28" s="26">
        <f t="shared" si="2"/>
        <v>20</v>
      </c>
      <c r="B28" s="158">
        <v>1</v>
      </c>
      <c r="C28" s="26" t="s">
        <v>5013</v>
      </c>
      <c r="D28" s="26" t="s">
        <v>276</v>
      </c>
      <c r="E28" s="26" t="s">
        <v>208</v>
      </c>
      <c r="F28" s="35" t="s">
        <v>182</v>
      </c>
      <c r="G28" s="31">
        <v>127</v>
      </c>
      <c r="H28" s="32">
        <v>1</v>
      </c>
      <c r="I28" s="33" t="str">
        <f t="shared" si="0"/>
        <v/>
      </c>
      <c r="J28" s="33" t="str">
        <f t="shared" si="1"/>
        <v/>
      </c>
      <c r="K28" s="114"/>
      <c r="L28" s="114"/>
    </row>
    <row r="29" spans="1:12" s="36" customFormat="1" ht="136.5" customHeight="1">
      <c r="A29" s="26">
        <f t="shared" si="2"/>
        <v>21</v>
      </c>
      <c r="B29" s="158">
        <v>1</v>
      </c>
      <c r="C29" s="26" t="s">
        <v>5014</v>
      </c>
      <c r="D29" s="26" t="s">
        <v>200</v>
      </c>
      <c r="E29" s="26" t="s">
        <v>201</v>
      </c>
      <c r="F29" s="35" t="s">
        <v>182</v>
      </c>
      <c r="G29" s="31">
        <v>128</v>
      </c>
      <c r="H29" s="32">
        <v>1</v>
      </c>
      <c r="I29" s="33" t="str">
        <f t="shared" si="0"/>
        <v/>
      </c>
      <c r="J29" s="33" t="str">
        <f t="shared" si="1"/>
        <v/>
      </c>
      <c r="K29" s="114" t="s">
        <v>5015</v>
      </c>
      <c r="L29" s="114"/>
    </row>
    <row r="30" spans="1:12" s="36" customFormat="1" ht="56.25">
      <c r="A30" s="26">
        <f t="shared" si="2"/>
        <v>22</v>
      </c>
      <c r="B30" s="158">
        <v>1</v>
      </c>
      <c r="C30" s="26" t="s">
        <v>5016</v>
      </c>
      <c r="D30" s="26" t="s">
        <v>4156</v>
      </c>
      <c r="E30" s="26" t="s">
        <v>4334</v>
      </c>
      <c r="F30" s="35" t="s">
        <v>182</v>
      </c>
      <c r="G30" s="31">
        <v>129</v>
      </c>
      <c r="H30" s="32">
        <v>1</v>
      </c>
      <c r="I30" s="33" t="str">
        <f t="shared" si="0"/>
        <v/>
      </c>
      <c r="J30" s="33" t="str">
        <f t="shared" si="1"/>
        <v/>
      </c>
      <c r="K30" s="114"/>
      <c r="L30" s="114"/>
    </row>
    <row r="31" spans="1:12" s="36" customFormat="1" ht="22.5">
      <c r="A31" s="26">
        <f t="shared" si="2"/>
        <v>23</v>
      </c>
      <c r="B31" s="158">
        <v>1</v>
      </c>
      <c r="C31" s="26" t="s">
        <v>5017</v>
      </c>
      <c r="D31" s="26" t="s">
        <v>3333</v>
      </c>
      <c r="E31" s="26"/>
      <c r="F31" s="35" t="s">
        <v>3334</v>
      </c>
      <c r="G31" s="31">
        <v>130</v>
      </c>
      <c r="H31" s="32">
        <v>9</v>
      </c>
      <c r="I31" s="33" t="str">
        <f t="shared" si="0"/>
        <v/>
      </c>
      <c r="J31" s="274">
        <f>IF(J32="-",_xlfn.NUMBERVALUE(I31)/1000000*-1,_xlfn.NUMBERVALUE(I31)/1000000)</f>
        <v>0</v>
      </c>
      <c r="K31" s="114"/>
      <c r="L31" s="114"/>
    </row>
    <row r="32" spans="1:12" s="36" customFormat="1" ht="23.25" customHeight="1">
      <c r="A32" s="26">
        <f t="shared" si="2"/>
        <v>24</v>
      </c>
      <c r="B32" s="158">
        <v>1</v>
      </c>
      <c r="C32" s="26" t="s">
        <v>5018</v>
      </c>
      <c r="D32" s="26" t="s">
        <v>4337</v>
      </c>
      <c r="E32" s="26" t="s">
        <v>208</v>
      </c>
      <c r="F32" s="35" t="s">
        <v>182</v>
      </c>
      <c r="G32" s="31">
        <v>139</v>
      </c>
      <c r="H32" s="32">
        <v>1</v>
      </c>
      <c r="I32" s="33" t="str">
        <f t="shared" si="0"/>
        <v/>
      </c>
      <c r="J32" s="33" t="str">
        <f t="shared" si="1"/>
        <v/>
      </c>
      <c r="K32" s="114"/>
      <c r="L32" s="114"/>
    </row>
    <row r="33" spans="1:12" s="36" customFormat="1" ht="45">
      <c r="A33" s="26">
        <f t="shared" si="2"/>
        <v>25</v>
      </c>
      <c r="B33" s="158">
        <v>1</v>
      </c>
      <c r="C33" s="26" t="s">
        <v>5019</v>
      </c>
      <c r="D33" s="26" t="s">
        <v>4230</v>
      </c>
      <c r="E33" s="26" t="s">
        <v>181</v>
      </c>
      <c r="F33" s="35" t="s">
        <v>182</v>
      </c>
      <c r="G33" s="31">
        <v>140</v>
      </c>
      <c r="H33" s="32">
        <v>1</v>
      </c>
      <c r="I33" s="33" t="str">
        <f t="shared" si="0"/>
        <v/>
      </c>
      <c r="J33" s="33" t="str">
        <f t="shared" si="1"/>
        <v/>
      </c>
      <c r="K33" s="114"/>
      <c r="L33" s="114"/>
    </row>
    <row r="34" spans="1:12" s="36" customFormat="1" ht="45">
      <c r="A34" s="26">
        <f t="shared" si="2"/>
        <v>26</v>
      </c>
      <c r="B34" s="158">
        <v>1</v>
      </c>
      <c r="C34" s="26" t="s">
        <v>5020</v>
      </c>
      <c r="D34" s="26" t="s">
        <v>180</v>
      </c>
      <c r="E34" s="26" t="s">
        <v>181</v>
      </c>
      <c r="F34" s="35" t="s">
        <v>182</v>
      </c>
      <c r="G34" s="31">
        <v>141</v>
      </c>
      <c r="H34" s="32">
        <v>1</v>
      </c>
      <c r="I34" s="33" t="str">
        <f t="shared" si="0"/>
        <v/>
      </c>
      <c r="J34" s="33" t="str">
        <f t="shared" si="1"/>
        <v/>
      </c>
      <c r="K34" s="114"/>
      <c r="L34" s="114"/>
    </row>
    <row r="35" spans="1:12" s="36" customFormat="1">
      <c r="A35" s="26">
        <f t="shared" si="2"/>
        <v>27</v>
      </c>
      <c r="B35" s="158">
        <v>1</v>
      </c>
      <c r="C35" s="26" t="s">
        <v>5021</v>
      </c>
      <c r="D35" s="26" t="s">
        <v>3336</v>
      </c>
      <c r="E35" s="26"/>
      <c r="F35" s="35" t="s">
        <v>254</v>
      </c>
      <c r="G35" s="31">
        <v>142</v>
      </c>
      <c r="H35" s="32">
        <v>6</v>
      </c>
      <c r="I35" s="33" t="str">
        <f t="shared" si="0"/>
        <v/>
      </c>
      <c r="J35" s="33" t="str">
        <f t="shared" si="1"/>
        <v/>
      </c>
      <c r="K35" s="114"/>
      <c r="L35" s="114"/>
    </row>
    <row r="36" spans="1:12" s="36" customFormat="1">
      <c r="A36" s="26">
        <f t="shared" si="2"/>
        <v>28</v>
      </c>
      <c r="B36" s="158">
        <v>1</v>
      </c>
      <c r="C36" s="26" t="s">
        <v>5022</v>
      </c>
      <c r="D36" s="26" t="s">
        <v>5023</v>
      </c>
      <c r="E36" s="26"/>
      <c r="F36" s="35" t="s">
        <v>1315</v>
      </c>
      <c r="G36" s="31">
        <v>148</v>
      </c>
      <c r="H36" s="32">
        <v>50</v>
      </c>
      <c r="I36" s="33" t="str">
        <f t="shared" si="0"/>
        <v/>
      </c>
      <c r="J36" s="33" t="str">
        <f t="shared" si="1"/>
        <v/>
      </c>
      <c r="K36" s="114"/>
      <c r="L36" s="114"/>
    </row>
    <row r="37" spans="1:12" s="36" customFormat="1">
      <c r="A37" s="26">
        <f t="shared" si="2"/>
        <v>29</v>
      </c>
      <c r="B37" s="158">
        <v>1</v>
      </c>
      <c r="C37" s="26" t="s">
        <v>5024</v>
      </c>
      <c r="D37" s="26" t="s">
        <v>5025</v>
      </c>
      <c r="E37" s="26"/>
      <c r="F37" s="35" t="s">
        <v>182</v>
      </c>
      <c r="G37" s="31">
        <v>198</v>
      </c>
      <c r="H37" s="32">
        <v>1</v>
      </c>
      <c r="I37" s="33" t="str">
        <f t="shared" si="0"/>
        <v/>
      </c>
      <c r="J37" s="33" t="str">
        <f t="shared" si="1"/>
        <v/>
      </c>
      <c r="K37" s="114"/>
      <c r="L37" s="114"/>
    </row>
    <row r="38" spans="1:12" s="36" customFormat="1" ht="135">
      <c r="A38" s="26">
        <f t="shared" si="2"/>
        <v>30</v>
      </c>
      <c r="B38" s="158">
        <v>1</v>
      </c>
      <c r="C38" s="26" t="s">
        <v>5026</v>
      </c>
      <c r="D38" s="26" t="s">
        <v>3340</v>
      </c>
      <c r="E38" s="26" t="s">
        <v>3341</v>
      </c>
      <c r="F38" s="35" t="s">
        <v>254</v>
      </c>
      <c r="G38" s="31">
        <v>199</v>
      </c>
      <c r="H38" s="32">
        <v>6</v>
      </c>
      <c r="I38" s="33" t="str">
        <f t="shared" si="0"/>
        <v/>
      </c>
      <c r="J38" s="33" t="str">
        <f t="shared" si="1"/>
        <v/>
      </c>
      <c r="K38" s="114"/>
      <c r="L38" s="114"/>
    </row>
    <row r="39" spans="1:12" s="36" customFormat="1">
      <c r="A39" s="26">
        <f t="shared" si="2"/>
        <v>31</v>
      </c>
      <c r="B39" s="158">
        <v>1</v>
      </c>
      <c r="C39" s="26" t="s">
        <v>5027</v>
      </c>
      <c r="D39" s="26" t="s">
        <v>5028</v>
      </c>
      <c r="E39" s="26"/>
      <c r="F39" s="35" t="s">
        <v>5029</v>
      </c>
      <c r="G39" s="31">
        <v>205</v>
      </c>
      <c r="H39" s="32">
        <v>80</v>
      </c>
      <c r="I39" s="33" t="str">
        <f t="shared" si="0"/>
        <v/>
      </c>
      <c r="J39" s="33" t="str">
        <f t="shared" si="1"/>
        <v/>
      </c>
      <c r="K39" s="114"/>
      <c r="L39" s="114"/>
    </row>
    <row r="40" spans="1:12" s="36" customFormat="1">
      <c r="A40" s="26">
        <f t="shared" si="2"/>
        <v>32</v>
      </c>
      <c r="B40" s="158">
        <v>1</v>
      </c>
      <c r="C40" s="26" t="s">
        <v>5030</v>
      </c>
      <c r="D40" s="26" t="s">
        <v>5031</v>
      </c>
      <c r="E40" s="26"/>
      <c r="F40" s="35" t="s">
        <v>1315</v>
      </c>
      <c r="G40" s="31">
        <v>285</v>
      </c>
      <c r="H40" s="32">
        <v>50</v>
      </c>
      <c r="I40" s="33" t="str">
        <f t="shared" si="0"/>
        <v/>
      </c>
      <c r="J40" s="33" t="str">
        <f t="shared" si="1"/>
        <v/>
      </c>
      <c r="K40" s="114"/>
      <c r="L40" s="114"/>
    </row>
    <row r="41" spans="1:12" s="36" customFormat="1">
      <c r="A41" s="26">
        <f t="shared" si="2"/>
        <v>33</v>
      </c>
      <c r="B41" s="158">
        <v>1</v>
      </c>
      <c r="C41" s="26" t="s">
        <v>5032</v>
      </c>
      <c r="D41" s="26" t="s">
        <v>797</v>
      </c>
      <c r="E41" s="26"/>
      <c r="F41" s="35" t="s">
        <v>282</v>
      </c>
      <c r="G41" s="31">
        <v>335</v>
      </c>
      <c r="H41" s="32">
        <v>3</v>
      </c>
      <c r="I41" s="33" t="str">
        <f t="shared" si="0"/>
        <v/>
      </c>
      <c r="J41" s="33" t="str">
        <f t="shared" si="1"/>
        <v/>
      </c>
      <c r="K41" s="114"/>
      <c r="L41" s="114"/>
    </row>
    <row r="42" spans="1:12" s="36" customFormat="1">
      <c r="A42" s="26">
        <f t="shared" si="2"/>
        <v>34</v>
      </c>
      <c r="B42" s="158">
        <v>1</v>
      </c>
      <c r="C42" s="26" t="s">
        <v>5033</v>
      </c>
      <c r="D42" s="26" t="s">
        <v>5034</v>
      </c>
      <c r="E42" s="26"/>
      <c r="F42" s="35" t="s">
        <v>1855</v>
      </c>
      <c r="G42" s="31">
        <v>338</v>
      </c>
      <c r="H42" s="32">
        <v>17</v>
      </c>
      <c r="I42" s="33" t="str">
        <f t="shared" si="0"/>
        <v/>
      </c>
      <c r="J42" s="274">
        <f>_xlfn.NUMBERVALUE(I42)</f>
        <v>0</v>
      </c>
      <c r="K42" s="114"/>
      <c r="L42" s="114"/>
    </row>
    <row r="43" spans="1:12" s="36" customFormat="1">
      <c r="A43" s="26">
        <f t="shared" si="2"/>
        <v>35</v>
      </c>
      <c r="B43" s="158">
        <v>1</v>
      </c>
      <c r="C43" s="26" t="s">
        <v>5035</v>
      </c>
      <c r="D43" s="26" t="s">
        <v>5034</v>
      </c>
      <c r="E43" s="26"/>
      <c r="F43" s="35" t="s">
        <v>1855</v>
      </c>
      <c r="G43" s="31">
        <v>355</v>
      </c>
      <c r="H43" s="32">
        <v>17</v>
      </c>
      <c r="I43" s="33" t="str">
        <f t="shared" si="0"/>
        <v/>
      </c>
      <c r="J43" s="274">
        <f>_xlfn.NUMBERVALUE(I43)</f>
        <v>0</v>
      </c>
      <c r="K43" s="114"/>
      <c r="L43" s="114"/>
    </row>
    <row r="44" spans="1:12" s="36" customFormat="1">
      <c r="A44" s="26">
        <f t="shared" si="2"/>
        <v>36</v>
      </c>
      <c r="B44" s="158">
        <v>1</v>
      </c>
      <c r="C44" s="26" t="s">
        <v>5036</v>
      </c>
      <c r="D44" s="26" t="s">
        <v>5037</v>
      </c>
      <c r="E44" s="26"/>
      <c r="F44" s="35" t="s">
        <v>1855</v>
      </c>
      <c r="G44" s="31">
        <v>372</v>
      </c>
      <c r="H44" s="32">
        <v>19</v>
      </c>
      <c r="I44" s="33" t="str">
        <f t="shared" si="0"/>
        <v/>
      </c>
      <c r="J44" s="274">
        <f>_xlfn.NUMBERVALUE(SUBSTITUTE(I44,",",""))</f>
        <v>0</v>
      </c>
      <c r="K44" s="114"/>
      <c r="L44" s="114"/>
    </row>
    <row r="45" spans="1:12" s="36" customFormat="1">
      <c r="A45" s="81">
        <f t="shared" si="2"/>
        <v>37</v>
      </c>
      <c r="B45" s="212">
        <v>1</v>
      </c>
      <c r="C45" s="81" t="s">
        <v>5038</v>
      </c>
      <c r="D45" s="81" t="s">
        <v>5037</v>
      </c>
      <c r="E45" s="81"/>
      <c r="F45" s="170" t="s">
        <v>1855</v>
      </c>
      <c r="G45" s="171">
        <v>391</v>
      </c>
      <c r="H45" s="172">
        <v>19</v>
      </c>
      <c r="I45" s="213" t="str">
        <f t="shared" si="0"/>
        <v/>
      </c>
      <c r="J45" s="274">
        <f>_xlfn.NUMBERVALUE(SUBSTITUTE(I45,",",""))</f>
        <v>0</v>
      </c>
      <c r="K45" s="173"/>
      <c r="L45" s="173"/>
    </row>
    <row r="46" spans="1:12" s="36" customFormat="1" ht="78.75">
      <c r="A46" s="26">
        <f t="shared" si="2"/>
        <v>38</v>
      </c>
      <c r="B46" s="158">
        <v>1</v>
      </c>
      <c r="C46" s="26" t="s">
        <v>5039</v>
      </c>
      <c r="D46" s="26" t="s">
        <v>5040</v>
      </c>
      <c r="E46" s="26"/>
      <c r="F46" s="35"/>
      <c r="G46" s="31">
        <v>410</v>
      </c>
      <c r="H46" s="32">
        <v>22</v>
      </c>
      <c r="I46" s="33" t="str">
        <f t="shared" si="0"/>
        <v/>
      </c>
      <c r="J46" s="33" t="str">
        <f t="shared" si="1"/>
        <v/>
      </c>
      <c r="K46" s="114" t="s">
        <v>5041</v>
      </c>
      <c r="L46" s="114"/>
    </row>
    <row r="47" spans="1:12" s="36" customFormat="1" ht="45" outlineLevel="1">
      <c r="A47" s="35">
        <f t="shared" si="2"/>
        <v>38.1</v>
      </c>
      <c r="B47" s="159">
        <v>2</v>
      </c>
      <c r="C47" s="35" t="s">
        <v>5042</v>
      </c>
      <c r="D47" s="35" t="s">
        <v>5043</v>
      </c>
      <c r="E47" s="35"/>
      <c r="F47" s="35" t="s">
        <v>4989</v>
      </c>
      <c r="G47" s="31">
        <v>410</v>
      </c>
      <c r="H47" s="32">
        <v>17</v>
      </c>
      <c r="I47" s="33" t="str">
        <f t="shared" si="0"/>
        <v/>
      </c>
      <c r="J47" s="274">
        <f>_xlfn.NUMBERVALUE(I47)/10^J49</f>
        <v>0</v>
      </c>
      <c r="K47" s="114" t="s">
        <v>4990</v>
      </c>
      <c r="L47" s="114"/>
    </row>
    <row r="48" spans="1:12" s="36" customFormat="1" outlineLevel="1">
      <c r="A48" s="35">
        <f t="shared" si="2"/>
        <v>38.200000000000003</v>
      </c>
      <c r="B48" s="159">
        <v>2</v>
      </c>
      <c r="C48" s="35" t="s">
        <v>5044</v>
      </c>
      <c r="D48" s="35" t="s">
        <v>5045</v>
      </c>
      <c r="E48" s="35"/>
      <c r="F48" s="35" t="s">
        <v>1809</v>
      </c>
      <c r="G48" s="31">
        <v>427</v>
      </c>
      <c r="H48" s="32">
        <v>1</v>
      </c>
      <c r="I48" s="33" t="str">
        <f t="shared" si="0"/>
        <v/>
      </c>
      <c r="J48" s="33" t="str">
        <f t="shared" si="1"/>
        <v/>
      </c>
      <c r="K48" s="114"/>
      <c r="L48" s="114"/>
    </row>
    <row r="49" spans="1:12" s="36" customFormat="1" ht="22.5" outlineLevel="1">
      <c r="A49" s="35">
        <f t="shared" si="2"/>
        <v>38.300000000000004</v>
      </c>
      <c r="B49" s="159">
        <v>2</v>
      </c>
      <c r="C49" s="35" t="s">
        <v>5046</v>
      </c>
      <c r="D49" s="35" t="s">
        <v>5047</v>
      </c>
      <c r="E49" s="35"/>
      <c r="F49" s="35" t="s">
        <v>456</v>
      </c>
      <c r="G49" s="31">
        <v>428</v>
      </c>
      <c r="H49" s="32">
        <v>3</v>
      </c>
      <c r="I49" s="33" t="str">
        <f t="shared" si="0"/>
        <v/>
      </c>
      <c r="J49" s="243">
        <f>_xlfn.NUMBERVALUE(I49)</f>
        <v>0</v>
      </c>
      <c r="K49" s="114" t="s">
        <v>4955</v>
      </c>
      <c r="L49" s="114"/>
    </row>
    <row r="50" spans="1:12" s="36" customFormat="1" ht="33.75" outlineLevel="1">
      <c r="A50" s="35">
        <f t="shared" si="2"/>
        <v>38.400000000000006</v>
      </c>
      <c r="B50" s="159">
        <v>2</v>
      </c>
      <c r="C50" s="35" t="s">
        <v>5048</v>
      </c>
      <c r="D50" s="35" t="s">
        <v>5049</v>
      </c>
      <c r="E50" s="35"/>
      <c r="F50" s="35" t="s">
        <v>1809</v>
      </c>
      <c r="G50" s="31">
        <v>431</v>
      </c>
      <c r="H50" s="32">
        <v>1</v>
      </c>
      <c r="I50" s="33" t="str">
        <f t="shared" si="0"/>
        <v/>
      </c>
      <c r="J50" s="33" t="str">
        <f t="shared" si="1"/>
        <v/>
      </c>
      <c r="K50" s="114" t="s">
        <v>4644</v>
      </c>
      <c r="L50" s="114"/>
    </row>
    <row r="51" spans="1:12" s="36" customFormat="1" ht="22.5">
      <c r="A51" s="26">
        <f t="shared" si="2"/>
        <v>39</v>
      </c>
      <c r="B51" s="216">
        <v>1</v>
      </c>
      <c r="C51" s="188" t="s">
        <v>5050</v>
      </c>
      <c r="D51" s="188" t="s">
        <v>317</v>
      </c>
      <c r="E51" s="188"/>
      <c r="F51" s="189" t="s">
        <v>254</v>
      </c>
      <c r="G51" s="190">
        <v>432</v>
      </c>
      <c r="H51" s="191">
        <v>6</v>
      </c>
      <c r="I51" s="192" t="str">
        <f t="shared" si="0"/>
        <v/>
      </c>
      <c r="J51" s="192" t="str">
        <f t="shared" si="1"/>
        <v/>
      </c>
      <c r="K51" s="217" t="s">
        <v>2591</v>
      </c>
      <c r="L51" s="217"/>
    </row>
    <row r="52" spans="1:12" s="36" customFormat="1" outlineLevel="1">
      <c r="A52" s="35">
        <f t="shared" si="2"/>
        <v>39.1</v>
      </c>
      <c r="B52" s="159">
        <v>2</v>
      </c>
      <c r="C52" s="35" t="s">
        <v>5051</v>
      </c>
      <c r="D52" s="35" t="s">
        <v>320</v>
      </c>
      <c r="E52" s="35"/>
      <c r="F52" s="35" t="s">
        <v>182</v>
      </c>
      <c r="G52" s="31">
        <v>432</v>
      </c>
      <c r="H52" s="32">
        <v>1</v>
      </c>
      <c r="I52" s="142" t="str">
        <f t="shared" si="0"/>
        <v/>
      </c>
      <c r="J52" s="142" t="str">
        <f t="shared" si="1"/>
        <v/>
      </c>
      <c r="K52" s="114"/>
      <c r="L52" s="114"/>
    </row>
    <row r="53" spans="1:12" s="36" customFormat="1" outlineLevel="1">
      <c r="A53" s="35">
        <f t="shared" si="2"/>
        <v>39.200000000000003</v>
      </c>
      <c r="B53" s="159">
        <v>2</v>
      </c>
      <c r="C53" s="35" t="s">
        <v>5052</v>
      </c>
      <c r="D53" s="35" t="s">
        <v>322</v>
      </c>
      <c r="E53" s="35"/>
      <c r="F53" s="35" t="s">
        <v>323</v>
      </c>
      <c r="G53" s="31">
        <v>433</v>
      </c>
      <c r="H53" s="32">
        <v>5</v>
      </c>
      <c r="I53" s="142" t="str">
        <f t="shared" si="0"/>
        <v/>
      </c>
      <c r="J53" s="142" t="str">
        <f t="shared" si="1"/>
        <v/>
      </c>
      <c r="K53" s="114"/>
      <c r="L53" s="114"/>
    </row>
    <row r="54" spans="1:12" s="36" customFormat="1" ht="12.75" customHeight="1">
      <c r="A54" s="26">
        <f t="shared" si="2"/>
        <v>40</v>
      </c>
      <c r="B54" s="158">
        <v>1</v>
      </c>
      <c r="C54" s="26" t="s">
        <v>1013</v>
      </c>
      <c r="D54" s="26"/>
      <c r="E54" s="26"/>
      <c r="F54" s="35" t="s">
        <v>5053</v>
      </c>
      <c r="G54" s="31">
        <v>438</v>
      </c>
      <c r="H54" s="32">
        <v>382</v>
      </c>
      <c r="I54" s="33" t="str">
        <f t="shared" si="0"/>
        <v/>
      </c>
      <c r="J54" s="33" t="str">
        <f t="shared" si="1"/>
        <v/>
      </c>
      <c r="K54" s="114"/>
      <c r="L54" s="114"/>
    </row>
    <row r="55" spans="1:12" s="36" customFormat="1" ht="12.75" customHeight="1" thickBot="1">
      <c r="A55" s="26">
        <f t="shared" si="2"/>
        <v>41</v>
      </c>
      <c r="B55" s="158">
        <v>1</v>
      </c>
      <c r="C55" s="26" t="s">
        <v>5054</v>
      </c>
      <c r="D55" s="26" t="s">
        <v>749</v>
      </c>
      <c r="E55" s="26" t="s">
        <v>750</v>
      </c>
      <c r="F55" s="35" t="s">
        <v>182</v>
      </c>
      <c r="G55" s="31">
        <v>830</v>
      </c>
      <c r="H55" s="32">
        <v>1</v>
      </c>
      <c r="I55" s="133" t="str">
        <f t="shared" si="0"/>
        <v/>
      </c>
      <c r="J55" s="133" t="str">
        <f t="shared" si="1"/>
        <v/>
      </c>
      <c r="K55" s="114"/>
      <c r="L55" s="114"/>
    </row>
    <row r="56" spans="1:12" ht="13.5" thickTop="1"/>
  </sheetData>
  <autoFilter ref="A1:L55" xr:uid="{00000000-0009-0000-0000-000025000000}">
    <filterColumn colId="11">
      <filters blank="1"/>
    </filterColumn>
  </autoFilter>
  <conditionalFormatting sqref="A56:K208 B54:K55 A2:K14 A52:A55 L54:L208 A20:K23 A19:I19 K19 A25:K26 A24:I24 K24 A28:K30 A27:I27 K27 A32:K41 A31:I31 K31 A42:I45 K42:K45 A16:K18 A15:I15 K15">
    <cfRule type="expression" dxfId="34" priority="12">
      <formula>$K2&lt;&gt;""</formula>
    </cfRule>
  </conditionalFormatting>
  <conditionalFormatting sqref="L2:L45">
    <cfRule type="expression" dxfId="33" priority="11">
      <formula>$K2&lt;&gt;""</formula>
    </cfRule>
  </conditionalFormatting>
  <conditionalFormatting sqref="A46:L46 A50:L55 A49:E49 K49:L49 G49:I49 A48:L48 A47:I47 K47:L47">
    <cfRule type="expression" dxfId="32" priority="8">
      <formula>$K46&lt;&gt;""</formula>
    </cfRule>
  </conditionalFormatting>
  <conditionalFormatting sqref="L46:L50">
    <cfRule type="expression" dxfId="31" priority="7">
      <formula>$K46&lt;&gt;""</formula>
    </cfRule>
  </conditionalFormatting>
  <conditionalFormatting sqref="J49">
    <cfRule type="expression" dxfId="30" priority="6">
      <formula>$K49&lt;&gt;""</formula>
    </cfRule>
  </conditionalFormatting>
  <conditionalFormatting sqref="F49">
    <cfRule type="expression" dxfId="29" priority="5">
      <formula>$K49&lt;&gt;""</formula>
    </cfRule>
  </conditionalFormatting>
  <conditionalFormatting sqref="J19">
    <cfRule type="expression" dxfId="28" priority="4">
      <formula>OR($K19&lt;&gt;"",$M19&lt;&gt;"")</formula>
    </cfRule>
  </conditionalFormatting>
  <conditionalFormatting sqref="J31 J24 J27 J42:J45">
    <cfRule type="expression" dxfId="27" priority="3">
      <formula>OR($K24&lt;&gt;"",$M24&lt;&gt;"")</formula>
    </cfRule>
  </conditionalFormatting>
  <conditionalFormatting sqref="J47 J15">
    <cfRule type="expression" dxfId="26" priority="1">
      <formula>OR($K15&lt;&gt;"",$M15&lt;&gt;"")</formula>
    </cfRule>
  </conditionalFormatting>
  <hyperlinks>
    <hyperlink ref="K51" r:id="rId1" xr:uid="{00000000-0004-0000-2500-000000000000}"/>
  </hyperlinks>
  <pageMargins left="0.75" right="0.75" top="1" bottom="1" header="0.5" footer="0.5"/>
  <pageSetup paperSize="9" orientation="portrait" verticalDpi="0" r:id="rId2"/>
  <headerFooter alignWithMargins="0"/>
  <extLst>
    <ext xmlns:x14="http://schemas.microsoft.com/office/spreadsheetml/2009/9/main" uri="{78C0D931-6437-407d-A8EE-F0AAD7539E65}">
      <x14:conditionalFormattings>
        <x14:conditionalFormatting xmlns:xm="http://schemas.microsoft.com/office/excel/2006/main">
          <x14:cfRule type="expression" priority="9" id="{516EC5DC-3978-4CCC-A539-969390EEC956}">
            <xm:f>'L126'!$K47&lt;&gt;""</xm:f>
            <x14:dxf>
              <fill>
                <patternFill>
                  <bgColor rgb="FFFFFF00"/>
                </patternFill>
              </fill>
            </x14:dxf>
          </x14:cfRule>
          <xm:sqref>B51:L53</xm:sqref>
        </x14:conditionalFormatting>
        <x14:conditionalFormatting xmlns:xm="http://schemas.microsoft.com/office/excel/2006/main">
          <x14:cfRule type="expression" priority="10" id="{BC095086-49EC-47F6-91D9-C5024CCD8AEF}">
            <xm:f>'L122'!$K48&lt;&gt;""</xm:f>
            <x14:dxf>
              <fill>
                <patternFill>
                  <bgColor rgb="FFFFFF00"/>
                </patternFill>
              </fill>
            </x14:dxf>
          </x14:cfRule>
          <xm:sqref>B52:L53</xm:sqref>
        </x14:conditionalFormatting>
      </x14:conditionalFormattings>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8">
    <tabColor rgb="FFFFC000"/>
    <outlinePr summaryBelow="0"/>
  </sheetPr>
  <dimension ref="A1:L23"/>
  <sheetViews>
    <sheetView workbookViewId="0">
      <pane xSplit="10" ySplit="1" topLeftCell="K2" activePane="bottomRight" state="frozen"/>
      <selection pane="topRight" activeCell="K1" sqref="K1"/>
      <selection pane="bottomLeft" activeCell="A2" sqref="A2"/>
      <selection pane="bottomRight" activeCell="I1" sqref="I1"/>
    </sheetView>
  </sheetViews>
  <sheetFormatPr defaultRowHeight="12.75"/>
  <cols>
    <col min="1" max="1" width="4.3984375" style="88" bestFit="1" customWidth="1"/>
    <col min="2" max="2" width="2.19921875" style="89" customWidth="1"/>
    <col min="3" max="3" width="13.296875" style="88" bestFit="1" customWidth="1"/>
    <col min="4" max="4" width="35.59765625" style="88" bestFit="1" customWidth="1"/>
    <col min="5" max="5" width="26.3984375" style="88" customWidth="1"/>
    <col min="6" max="6" width="6.796875" style="88" customWidth="1"/>
    <col min="7" max="7" width="5.69921875" style="88" bestFit="1" customWidth="1"/>
    <col min="8" max="8" width="4.898437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12.75" customHeight="1">
      <c r="A2" s="26">
        <v>1</v>
      </c>
      <c r="B2" s="158">
        <v>1</v>
      </c>
      <c r="C2" s="75" t="s">
        <v>5055</v>
      </c>
      <c r="D2" s="75" t="s">
        <v>5056</v>
      </c>
      <c r="E2" s="75"/>
      <c r="F2" s="76" t="s">
        <v>1474</v>
      </c>
      <c r="G2" s="76">
        <v>1</v>
      </c>
      <c r="H2" s="77">
        <v>8</v>
      </c>
      <c r="I2" s="33" t="str">
        <f>MID($I$1,G2,H2)</f>
        <v/>
      </c>
      <c r="J2" s="33" t="str">
        <f>I2</f>
        <v/>
      </c>
      <c r="K2" s="114"/>
      <c r="L2" s="114"/>
    </row>
    <row r="3" spans="1:12" s="36" customFormat="1" ht="12.75" customHeight="1">
      <c r="A3" s="26">
        <f>IF(B3=1,TRUNC(A2)+1,A2+0.1)</f>
        <v>2</v>
      </c>
      <c r="B3" s="158">
        <v>1</v>
      </c>
      <c r="C3" s="75" t="s">
        <v>5057</v>
      </c>
      <c r="D3" s="75" t="s">
        <v>5058</v>
      </c>
      <c r="E3" s="75"/>
      <c r="F3" s="76" t="s">
        <v>182</v>
      </c>
      <c r="G3" s="76">
        <v>9</v>
      </c>
      <c r="H3" s="77">
        <v>1</v>
      </c>
      <c r="I3" s="33" t="str">
        <f t="shared" ref="I3:I22" si="0">MID($I$1,G3,H3)</f>
        <v/>
      </c>
      <c r="J3" s="33" t="str">
        <f t="shared" ref="J3:J22" si="1">I3</f>
        <v/>
      </c>
      <c r="K3" s="114"/>
      <c r="L3" s="114"/>
    </row>
    <row r="4" spans="1:12" s="36" customFormat="1" ht="12.75" customHeight="1">
      <c r="A4" s="26">
        <f t="shared" ref="A4:A22" si="2">IF(B4=1,TRUNC(A3)+1,A3+0.1)</f>
        <v>3</v>
      </c>
      <c r="B4" s="158">
        <v>1</v>
      </c>
      <c r="C4" s="75" t="s">
        <v>5059</v>
      </c>
      <c r="D4" s="75" t="s">
        <v>5060</v>
      </c>
      <c r="E4" s="75"/>
      <c r="F4" s="76" t="s">
        <v>156</v>
      </c>
      <c r="G4" s="76">
        <v>10</v>
      </c>
      <c r="H4" s="77">
        <v>3</v>
      </c>
      <c r="I4" s="33" t="str">
        <f t="shared" si="0"/>
        <v/>
      </c>
      <c r="J4" s="33" t="str">
        <f t="shared" si="1"/>
        <v/>
      </c>
      <c r="K4" s="114"/>
      <c r="L4" s="114"/>
    </row>
    <row r="5" spans="1:12" s="36" customFormat="1" ht="22.5">
      <c r="A5" s="26">
        <f>IF(B5=1,TRUNC(A4)+1,A4+0.1)</f>
        <v>4</v>
      </c>
      <c r="B5" s="158">
        <v>1</v>
      </c>
      <c r="C5" s="75" t="s">
        <v>5061</v>
      </c>
      <c r="D5" s="75" t="s">
        <v>5062</v>
      </c>
      <c r="E5" s="75" t="s">
        <v>5063</v>
      </c>
      <c r="F5" s="76" t="s">
        <v>662</v>
      </c>
      <c r="G5" s="76">
        <v>13</v>
      </c>
      <c r="H5" s="77">
        <v>10</v>
      </c>
      <c r="I5" s="33" t="str">
        <f t="shared" si="0"/>
        <v/>
      </c>
      <c r="J5" s="33" t="str">
        <f t="shared" si="1"/>
        <v/>
      </c>
      <c r="K5" s="114"/>
      <c r="L5" s="114"/>
    </row>
    <row r="6" spans="1:12" s="36" customFormat="1" ht="12.75" customHeight="1">
      <c r="A6" s="26">
        <f t="shared" si="2"/>
        <v>5</v>
      </c>
      <c r="B6" s="158">
        <v>1</v>
      </c>
      <c r="C6" s="75" t="s">
        <v>5064</v>
      </c>
      <c r="D6" s="75" t="s">
        <v>5065</v>
      </c>
      <c r="E6" s="75"/>
      <c r="F6" s="76" t="s">
        <v>161</v>
      </c>
      <c r="G6" s="76">
        <v>23</v>
      </c>
      <c r="H6" s="77">
        <v>4</v>
      </c>
      <c r="I6" s="33" t="str">
        <f t="shared" si="0"/>
        <v/>
      </c>
      <c r="J6" s="33" t="str">
        <f t="shared" si="1"/>
        <v/>
      </c>
      <c r="K6" s="114"/>
      <c r="L6" s="114"/>
    </row>
    <row r="7" spans="1:12" s="36" customFormat="1" ht="12.75" customHeight="1">
      <c r="A7" s="26">
        <f t="shared" si="2"/>
        <v>6</v>
      </c>
      <c r="B7" s="158">
        <v>1</v>
      </c>
      <c r="C7" s="75" t="s">
        <v>5066</v>
      </c>
      <c r="D7" s="75" t="s">
        <v>5067</v>
      </c>
      <c r="E7" s="75"/>
      <c r="F7" s="76" t="s">
        <v>5068</v>
      </c>
      <c r="G7" s="76">
        <v>27</v>
      </c>
      <c r="H7" s="77">
        <v>25</v>
      </c>
      <c r="I7" s="33" t="str">
        <f t="shared" si="0"/>
        <v/>
      </c>
      <c r="J7" s="33" t="str">
        <f t="shared" si="1"/>
        <v/>
      </c>
      <c r="K7" s="114"/>
      <c r="L7" s="114"/>
    </row>
    <row r="8" spans="1:12" s="36" customFormat="1" ht="12.75" customHeight="1">
      <c r="A8" s="26">
        <f t="shared" si="2"/>
        <v>7</v>
      </c>
      <c r="B8" s="158">
        <v>1</v>
      </c>
      <c r="C8" s="75" t="s">
        <v>5069</v>
      </c>
      <c r="D8" s="75" t="s">
        <v>5070</v>
      </c>
      <c r="E8" s="75"/>
      <c r="F8" s="76" t="s">
        <v>662</v>
      </c>
      <c r="G8" s="76">
        <v>52</v>
      </c>
      <c r="H8" s="77">
        <v>10</v>
      </c>
      <c r="I8" s="33" t="str">
        <f t="shared" si="0"/>
        <v/>
      </c>
      <c r="J8" s="33" t="str">
        <f t="shared" si="1"/>
        <v/>
      </c>
      <c r="K8" s="114"/>
      <c r="L8" s="114"/>
    </row>
    <row r="9" spans="1:12">
      <c r="A9" s="26">
        <f t="shared" si="2"/>
        <v>8</v>
      </c>
      <c r="B9" s="158">
        <v>1</v>
      </c>
      <c r="C9" s="75" t="s">
        <v>5071</v>
      </c>
      <c r="D9" s="75" t="s">
        <v>5072</v>
      </c>
      <c r="E9" s="75"/>
      <c r="F9" s="76" t="s">
        <v>678</v>
      </c>
      <c r="G9" s="76">
        <v>62</v>
      </c>
      <c r="H9" s="77">
        <v>5</v>
      </c>
      <c r="I9" s="33" t="str">
        <f t="shared" si="0"/>
        <v/>
      </c>
      <c r="J9" s="243">
        <f>_xlfn.NUMBERVALUE(I9)</f>
        <v>0</v>
      </c>
      <c r="K9" s="114"/>
      <c r="L9" s="114"/>
    </row>
    <row r="10" spans="1:12">
      <c r="A10" s="26">
        <f t="shared" si="2"/>
        <v>9</v>
      </c>
      <c r="B10" s="158">
        <v>1</v>
      </c>
      <c r="C10" s="75" t="s">
        <v>5073</v>
      </c>
      <c r="D10" s="75" t="s">
        <v>5074</v>
      </c>
      <c r="E10" s="75"/>
      <c r="F10" s="76" t="s">
        <v>342</v>
      </c>
      <c r="G10" s="76">
        <v>67</v>
      </c>
      <c r="H10" s="77">
        <v>8</v>
      </c>
      <c r="I10" s="33" t="str">
        <f t="shared" si="0"/>
        <v/>
      </c>
      <c r="J10" s="245" t="str">
        <f>IF(AND(I10&lt;&gt;"",I10&lt;&gt;"00000000"),DATE(LEFT(I10,4),MID(I10,5,2),RIGHT(I10,2)),"")</f>
        <v/>
      </c>
      <c r="K10" s="114"/>
      <c r="L10" s="114"/>
    </row>
    <row r="11" spans="1:12">
      <c r="A11" s="26">
        <f t="shared" si="2"/>
        <v>10</v>
      </c>
      <c r="B11" s="158">
        <v>1</v>
      </c>
      <c r="C11" s="75" t="s">
        <v>5075</v>
      </c>
      <c r="D11" s="75" t="s">
        <v>5076</v>
      </c>
      <c r="E11" s="75"/>
      <c r="F11" s="76" t="s">
        <v>153</v>
      </c>
      <c r="G11" s="76">
        <v>75</v>
      </c>
      <c r="H11" s="77">
        <v>6</v>
      </c>
      <c r="I11" s="33" t="str">
        <f t="shared" si="0"/>
        <v/>
      </c>
      <c r="J11" s="295" t="str">
        <f>IF(I11&lt;&gt;"",TIMEVALUE(LEFT(I11,2)&amp;":"&amp;MID(I11,3,2)&amp;":"&amp;RIGHT(I11,2)),"")</f>
        <v/>
      </c>
      <c r="K11" s="114"/>
      <c r="L11" s="114"/>
    </row>
    <row r="12" spans="1:12" ht="22.5">
      <c r="A12" s="26">
        <f t="shared" si="2"/>
        <v>11</v>
      </c>
      <c r="B12" s="158">
        <v>1</v>
      </c>
      <c r="C12" s="75" t="s">
        <v>5077</v>
      </c>
      <c r="D12" s="75" t="s">
        <v>5078</v>
      </c>
      <c r="E12" s="75" t="s">
        <v>5079</v>
      </c>
      <c r="F12" s="76" t="s">
        <v>182</v>
      </c>
      <c r="G12" s="76">
        <v>81</v>
      </c>
      <c r="H12" s="77">
        <v>1</v>
      </c>
      <c r="I12" s="33" t="str">
        <f t="shared" si="0"/>
        <v/>
      </c>
      <c r="J12" s="33" t="str">
        <f t="shared" si="1"/>
        <v/>
      </c>
      <c r="K12" s="114"/>
      <c r="L12" s="114"/>
    </row>
    <row r="13" spans="1:12">
      <c r="A13" s="26">
        <f t="shared" si="2"/>
        <v>12</v>
      </c>
      <c r="B13" s="158">
        <v>1</v>
      </c>
      <c r="C13" s="75" t="s">
        <v>5080</v>
      </c>
      <c r="D13" s="75" t="s">
        <v>3917</v>
      </c>
      <c r="E13" s="75"/>
      <c r="F13" s="76" t="s">
        <v>342</v>
      </c>
      <c r="G13" s="76">
        <v>82</v>
      </c>
      <c r="H13" s="77">
        <v>8</v>
      </c>
      <c r="I13" s="33" t="str">
        <f t="shared" si="0"/>
        <v/>
      </c>
      <c r="J13" s="245" t="str">
        <f>IF(AND(I13&lt;&gt;"",I13&lt;&gt;"00000000"),DATE(LEFT(I13,4),MID(I13,5,2),RIGHT(I13,2)),"")</f>
        <v/>
      </c>
      <c r="K13" s="114"/>
      <c r="L13" s="114"/>
    </row>
    <row r="14" spans="1:12">
      <c r="A14" s="26">
        <f t="shared" si="2"/>
        <v>13</v>
      </c>
      <c r="B14" s="158">
        <v>1</v>
      </c>
      <c r="C14" s="75" t="s">
        <v>5081</v>
      </c>
      <c r="D14" s="75" t="s">
        <v>757</v>
      </c>
      <c r="E14" s="75"/>
      <c r="F14" s="76" t="s">
        <v>153</v>
      </c>
      <c r="G14" s="76">
        <v>90</v>
      </c>
      <c r="H14" s="77">
        <v>6</v>
      </c>
      <c r="I14" s="33" t="str">
        <f t="shared" si="0"/>
        <v/>
      </c>
      <c r="J14" s="243">
        <f>_xlfn.NUMBERVALUE(I14)</f>
        <v>0</v>
      </c>
      <c r="K14" s="114"/>
      <c r="L14" s="114"/>
    </row>
    <row r="15" spans="1:12">
      <c r="A15" s="26">
        <f t="shared" si="2"/>
        <v>14</v>
      </c>
      <c r="B15" s="158">
        <v>1</v>
      </c>
      <c r="C15" s="75" t="s">
        <v>5082</v>
      </c>
      <c r="D15" s="75" t="s">
        <v>1875</v>
      </c>
      <c r="E15" s="75"/>
      <c r="F15" s="76" t="s">
        <v>182</v>
      </c>
      <c r="G15" s="76">
        <v>96</v>
      </c>
      <c r="H15" s="77">
        <v>1</v>
      </c>
      <c r="I15" s="33" t="str">
        <f t="shared" si="0"/>
        <v/>
      </c>
      <c r="J15" s="33" t="str">
        <f t="shared" si="1"/>
        <v/>
      </c>
      <c r="K15" s="114"/>
      <c r="L15" s="114"/>
    </row>
    <row r="16" spans="1:12" ht="45">
      <c r="A16" s="26">
        <f t="shared" si="2"/>
        <v>15</v>
      </c>
      <c r="B16" s="158">
        <v>1</v>
      </c>
      <c r="C16" s="75" t="s">
        <v>5083</v>
      </c>
      <c r="D16" s="75" t="s">
        <v>5084</v>
      </c>
      <c r="E16" s="75" t="s">
        <v>5085</v>
      </c>
      <c r="F16" s="76" t="s">
        <v>182</v>
      </c>
      <c r="G16" s="76">
        <v>97</v>
      </c>
      <c r="H16" s="77">
        <v>1</v>
      </c>
      <c r="I16" s="33" t="str">
        <f t="shared" si="0"/>
        <v/>
      </c>
      <c r="J16" s="33" t="str">
        <f t="shared" si="1"/>
        <v/>
      </c>
      <c r="K16" s="114"/>
      <c r="L16" s="114"/>
    </row>
    <row r="17" spans="1:12">
      <c r="A17" s="26">
        <f t="shared" si="2"/>
        <v>16</v>
      </c>
      <c r="B17" s="158">
        <v>1</v>
      </c>
      <c r="C17" s="75" t="s">
        <v>5086</v>
      </c>
      <c r="D17" s="75" t="s">
        <v>5087</v>
      </c>
      <c r="E17" s="75"/>
      <c r="F17" s="76" t="s">
        <v>231</v>
      </c>
      <c r="G17" s="76">
        <v>98</v>
      </c>
      <c r="H17" s="77">
        <v>9</v>
      </c>
      <c r="I17" s="33" t="str">
        <f t="shared" si="0"/>
        <v/>
      </c>
      <c r="J17" s="33">
        <f>_xlfn.NUMBERVALUE(I17)</f>
        <v>0</v>
      </c>
      <c r="K17" s="114"/>
      <c r="L17" s="114"/>
    </row>
    <row r="18" spans="1:12">
      <c r="A18" s="26">
        <f t="shared" si="2"/>
        <v>17</v>
      </c>
      <c r="B18" s="158">
        <v>1</v>
      </c>
      <c r="C18" s="26" t="s">
        <v>5101</v>
      </c>
      <c r="D18" s="26" t="s">
        <v>836</v>
      </c>
      <c r="E18" s="75"/>
      <c r="F18" s="76" t="s">
        <v>944</v>
      </c>
      <c r="G18" s="76">
        <v>107</v>
      </c>
      <c r="H18" s="77">
        <v>11</v>
      </c>
      <c r="I18" s="33" t="str">
        <f t="shared" si="0"/>
        <v/>
      </c>
      <c r="J18" s="33" t="str">
        <f t="shared" si="1"/>
        <v/>
      </c>
      <c r="K18" s="114"/>
      <c r="L18" s="114"/>
    </row>
    <row r="19" spans="1:12">
      <c r="A19" s="26">
        <f t="shared" si="2"/>
        <v>18</v>
      </c>
      <c r="B19" s="158">
        <v>1</v>
      </c>
      <c r="C19" s="75" t="s">
        <v>1013</v>
      </c>
      <c r="D19" s="75"/>
      <c r="E19" s="75"/>
      <c r="F19" s="76" t="s">
        <v>182</v>
      </c>
      <c r="G19" s="76">
        <v>118</v>
      </c>
      <c r="H19" s="77">
        <v>1</v>
      </c>
      <c r="I19" s="33" t="str">
        <f t="shared" si="0"/>
        <v/>
      </c>
      <c r="J19" s="33" t="str">
        <f t="shared" si="1"/>
        <v/>
      </c>
      <c r="K19" s="114"/>
      <c r="L19" s="114"/>
    </row>
    <row r="20" spans="1:12">
      <c r="A20" s="26">
        <f t="shared" si="2"/>
        <v>19</v>
      </c>
      <c r="B20" s="158">
        <v>1</v>
      </c>
      <c r="C20" s="26" t="s">
        <v>5102</v>
      </c>
      <c r="D20" s="26" t="s">
        <v>5088</v>
      </c>
      <c r="E20" s="75"/>
      <c r="F20" s="76" t="s">
        <v>161</v>
      </c>
      <c r="G20" s="76">
        <v>119</v>
      </c>
      <c r="H20" s="77">
        <v>4</v>
      </c>
      <c r="I20" s="33" t="str">
        <f t="shared" si="0"/>
        <v/>
      </c>
      <c r="J20" s="33" t="str">
        <f t="shared" si="1"/>
        <v/>
      </c>
      <c r="K20" s="114"/>
      <c r="L20" s="114"/>
    </row>
    <row r="21" spans="1:12">
      <c r="A21" s="26">
        <f t="shared" si="2"/>
        <v>20</v>
      </c>
      <c r="B21" s="158">
        <v>1</v>
      </c>
      <c r="C21" s="26" t="s">
        <v>5103</v>
      </c>
      <c r="D21" s="26" t="s">
        <v>5089</v>
      </c>
      <c r="E21" s="75"/>
      <c r="F21" s="76" t="s">
        <v>313</v>
      </c>
      <c r="G21" s="76">
        <v>123</v>
      </c>
      <c r="H21" s="77">
        <v>9</v>
      </c>
      <c r="I21" s="33" t="str">
        <f t="shared" si="0"/>
        <v/>
      </c>
      <c r="J21" s="243" t="str">
        <f>I21</f>
        <v/>
      </c>
      <c r="K21" s="114"/>
      <c r="L21" s="114"/>
    </row>
    <row r="22" spans="1:12" ht="13.5" thickBot="1">
      <c r="A22" s="26">
        <f t="shared" si="2"/>
        <v>21</v>
      </c>
      <c r="B22" s="158">
        <v>1</v>
      </c>
      <c r="C22" s="75" t="s">
        <v>5090</v>
      </c>
      <c r="D22" s="75" t="s">
        <v>749</v>
      </c>
      <c r="E22" s="75"/>
      <c r="F22" s="76" t="s">
        <v>182</v>
      </c>
      <c r="G22" s="76">
        <v>132</v>
      </c>
      <c r="H22" s="77">
        <v>1</v>
      </c>
      <c r="I22" s="133" t="str">
        <f t="shared" si="0"/>
        <v/>
      </c>
      <c r="J22" s="133" t="str">
        <f t="shared" si="1"/>
        <v/>
      </c>
      <c r="K22" s="114"/>
      <c r="L22" s="114"/>
    </row>
    <row r="23" spans="1:12" ht="13.5" thickTop="1"/>
  </sheetData>
  <autoFilter ref="A1:L22" xr:uid="{00000000-0009-0000-0000-000026000000}"/>
  <conditionalFormatting sqref="A2:B3 E2:K3 A4:K9 A23:K70 B22:K22 A18:A22 E18:K18 I19:K19 L22:L70 A12:K12 A15:K17 A10:I11 K10:K11 A13:I14 K13:K14 E20:K21">
    <cfRule type="expression" dxfId="23" priority="18">
      <formula>$K2&lt;&gt;""</formula>
    </cfRule>
  </conditionalFormatting>
  <conditionalFormatting sqref="C2:D2">
    <cfRule type="expression" dxfId="22" priority="17">
      <formula>$K2&lt;&gt;""</formula>
    </cfRule>
  </conditionalFormatting>
  <conditionalFormatting sqref="C3:D3">
    <cfRule type="expression" dxfId="21" priority="16">
      <formula>$K3&lt;&gt;""</formula>
    </cfRule>
  </conditionalFormatting>
  <conditionalFormatting sqref="B18">
    <cfRule type="expression" dxfId="20" priority="15">
      <formula>$K18&lt;&gt;""</formula>
    </cfRule>
  </conditionalFormatting>
  <conditionalFormatting sqref="C18:D18">
    <cfRule type="expression" dxfId="19" priority="14">
      <formula>OR($K18&lt;&gt;"",$M18&lt;&gt;"")</formula>
    </cfRule>
  </conditionalFormatting>
  <conditionalFormatting sqref="B19">
    <cfRule type="expression" dxfId="18" priority="13">
      <formula>$K19&lt;&gt;""</formula>
    </cfRule>
  </conditionalFormatting>
  <conditionalFormatting sqref="C19:H19">
    <cfRule type="expression" dxfId="17" priority="12">
      <formula>$K19&lt;&gt;""</formula>
    </cfRule>
  </conditionalFormatting>
  <conditionalFormatting sqref="B20">
    <cfRule type="expression" dxfId="16" priority="11">
      <formula>$K20&lt;&gt;""</formula>
    </cfRule>
  </conditionalFormatting>
  <conditionalFormatting sqref="C20:D20">
    <cfRule type="expression" dxfId="15" priority="10">
      <formula>OR($K20&lt;&gt;"",$M20&lt;&gt;"")</formula>
    </cfRule>
  </conditionalFormatting>
  <conditionalFormatting sqref="B21">
    <cfRule type="expression" dxfId="14" priority="9">
      <formula>$K21&lt;&gt;""</formula>
    </cfRule>
  </conditionalFormatting>
  <conditionalFormatting sqref="C21:D21">
    <cfRule type="expression" dxfId="13" priority="8">
      <formula>OR($K21&lt;&gt;"",$M21&lt;&gt;"")</formula>
    </cfRule>
  </conditionalFormatting>
  <conditionalFormatting sqref="L2:L17">
    <cfRule type="expression" dxfId="12" priority="7">
      <formula>$K2&lt;&gt;""</formula>
    </cfRule>
  </conditionalFormatting>
  <conditionalFormatting sqref="L18">
    <cfRule type="expression" dxfId="11" priority="6">
      <formula>$K18&lt;&gt;""</formula>
    </cfRule>
  </conditionalFormatting>
  <conditionalFormatting sqref="L19">
    <cfRule type="expression" dxfId="10" priority="5">
      <formula>$K19&lt;&gt;""</formula>
    </cfRule>
  </conditionalFormatting>
  <conditionalFormatting sqref="L20">
    <cfRule type="expression" dxfId="9" priority="4">
      <formula>$K20&lt;&gt;""</formula>
    </cfRule>
  </conditionalFormatting>
  <conditionalFormatting sqref="L21">
    <cfRule type="expression" dxfId="8" priority="3">
      <formula>$K21&lt;&gt;""</formula>
    </cfRule>
  </conditionalFormatting>
  <conditionalFormatting sqref="J13 J10">
    <cfRule type="expression" dxfId="7" priority="2">
      <formula>OR($K10&lt;&gt;"",$M10&lt;&gt;"")</formula>
    </cfRule>
  </conditionalFormatting>
  <conditionalFormatting sqref="J14 J11">
    <cfRule type="expression" dxfId="6" priority="1">
      <formula>$K11&lt;&gt;""</formula>
    </cfRule>
  </conditionalFormatting>
  <pageMargins left="0.75" right="0.75" top="1" bottom="1" header="0.5" footer="0.5"/>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filterMode="1">
    <tabColor rgb="FF92D050"/>
    <outlinePr summaryBelow="0"/>
  </sheetPr>
  <dimension ref="A1:Q423"/>
  <sheetViews>
    <sheetView zoomScaleNormal="100" workbookViewId="0">
      <pane xSplit="10" ySplit="2" topLeftCell="K3" activePane="bottomRight" state="frozen"/>
      <selection pane="topRight" activeCell="K1" sqref="K1"/>
      <selection pane="bottomLeft" activeCell="A3" sqref="A3"/>
      <selection pane="bottomRight" activeCell="A3" sqref="A3"/>
    </sheetView>
  </sheetViews>
  <sheetFormatPr defaultRowHeight="15.95" customHeight="1" outlineLevelRow="1"/>
  <cols>
    <col min="1" max="1" width="4.3984375" style="88" bestFit="1" customWidth="1"/>
    <col min="2" max="2" width="2.19921875" style="89" customWidth="1"/>
    <col min="3" max="3" width="16.8984375" style="88" bestFit="1" customWidth="1"/>
    <col min="4" max="4" width="40.8984375" style="88" bestFit="1" customWidth="1"/>
    <col min="5" max="5" width="26.3984375" style="88" customWidth="1"/>
    <col min="6" max="6" width="6.796875" style="88" customWidth="1"/>
    <col min="7" max="7" width="5.69921875" style="88" bestFit="1" customWidth="1"/>
    <col min="8" max="8" width="4.8984375" style="88" customWidth="1"/>
    <col min="9" max="10" width="13.09765625" style="90" customWidth="1"/>
    <col min="11" max="17" width="20.8984375" style="88" customWidth="1"/>
    <col min="18" max="16384" width="8.796875" style="2"/>
  </cols>
  <sheetData>
    <row r="1" spans="1:17" ht="69" customHeight="1" thickBot="1">
      <c r="A1" s="15" t="s">
        <v>134</v>
      </c>
      <c r="B1" s="16" t="s">
        <v>135</v>
      </c>
      <c r="C1" s="15" t="s">
        <v>136</v>
      </c>
      <c r="D1" s="15" t="s">
        <v>137</v>
      </c>
      <c r="E1" s="15" t="s">
        <v>138</v>
      </c>
      <c r="F1" s="15" t="s">
        <v>139</v>
      </c>
      <c r="G1" s="15" t="s">
        <v>140</v>
      </c>
      <c r="H1" s="17" t="s">
        <v>141</v>
      </c>
      <c r="I1" s="18"/>
      <c r="J1" s="254" t="s">
        <v>5658</v>
      </c>
      <c r="K1" s="19" t="s">
        <v>142</v>
      </c>
      <c r="L1" s="15" t="s">
        <v>143</v>
      </c>
      <c r="M1" s="15" t="s">
        <v>144</v>
      </c>
      <c r="N1" s="15" t="s">
        <v>145</v>
      </c>
      <c r="O1" s="15" t="s">
        <v>146</v>
      </c>
      <c r="P1" s="15" t="s">
        <v>5206</v>
      </c>
      <c r="Q1" s="15" t="s">
        <v>147</v>
      </c>
    </row>
    <row r="2" spans="1:17" s="25" customFormat="1" ht="23.25" customHeight="1" thickTop="1">
      <c r="A2" s="20"/>
      <c r="B2" s="21"/>
      <c r="C2" s="20"/>
      <c r="D2" s="20"/>
      <c r="E2" s="20"/>
      <c r="F2" s="20"/>
      <c r="G2" s="20"/>
      <c r="H2" s="22"/>
      <c r="I2" s="23"/>
      <c r="J2" s="255"/>
      <c r="K2" s="24"/>
      <c r="L2" s="20"/>
      <c r="M2" s="20"/>
      <c r="N2" s="20"/>
      <c r="O2" s="20"/>
      <c r="P2" s="20"/>
      <c r="Q2" s="20"/>
    </row>
    <row r="3" spans="1:17" s="36" customFormat="1" ht="12.75" customHeight="1">
      <c r="A3" s="26">
        <v>1</v>
      </c>
      <c r="B3" s="27">
        <v>1</v>
      </c>
      <c r="C3" s="26" t="s">
        <v>148</v>
      </c>
      <c r="D3" s="28" t="s">
        <v>149</v>
      </c>
      <c r="E3" s="28"/>
      <c r="F3" s="30" t="s">
        <v>150</v>
      </c>
      <c r="G3" s="31">
        <v>1</v>
      </c>
      <c r="H3" s="32">
        <v>14</v>
      </c>
      <c r="I3" s="33" t="str">
        <f>MID($I$1,G3,H3)</f>
        <v/>
      </c>
      <c r="J3" s="33" t="str">
        <f>I3</f>
        <v/>
      </c>
      <c r="K3" s="34"/>
      <c r="L3" s="35"/>
      <c r="M3" s="35"/>
      <c r="N3" s="35"/>
      <c r="O3" s="35"/>
      <c r="P3" s="35"/>
      <c r="Q3" s="35"/>
    </row>
    <row r="4" spans="1:17" s="36" customFormat="1" ht="12.75" customHeight="1" outlineLevel="1">
      <c r="A4" s="35">
        <f>IF(B4=1,TRUNC(A3)+1,A3+0.1)</f>
        <v>1.1000000000000001</v>
      </c>
      <c r="B4" s="37">
        <v>2</v>
      </c>
      <c r="C4" s="35" t="s">
        <v>151</v>
      </c>
      <c r="D4" s="30" t="s">
        <v>152</v>
      </c>
      <c r="E4" s="30"/>
      <c r="F4" s="30" t="s">
        <v>153</v>
      </c>
      <c r="G4" s="31">
        <v>1</v>
      </c>
      <c r="H4" s="32">
        <v>6</v>
      </c>
      <c r="I4" s="33" t="str">
        <f>MID($I$1,G4,H4)</f>
        <v/>
      </c>
      <c r="J4" s="243">
        <f>_xlfn.NUMBERVALUE(I4)</f>
        <v>0</v>
      </c>
      <c r="K4" s="34"/>
      <c r="L4" s="35"/>
      <c r="M4" s="35"/>
      <c r="N4" s="35"/>
      <c r="O4" s="35"/>
      <c r="P4" s="35"/>
      <c r="Q4" s="35"/>
    </row>
    <row r="5" spans="1:17" s="36" customFormat="1" ht="12.75" customHeight="1" outlineLevel="1">
      <c r="A5" s="35">
        <f t="shared" ref="A5:A68" si="0">IF(B5=1,TRUNC(A4)+1,A4+0.1)</f>
        <v>1.2000000000000002</v>
      </c>
      <c r="B5" s="37">
        <v>2</v>
      </c>
      <c r="C5" s="35" t="s">
        <v>154</v>
      </c>
      <c r="D5" s="30" t="s">
        <v>155</v>
      </c>
      <c r="E5" s="30"/>
      <c r="F5" s="30" t="s">
        <v>156</v>
      </c>
      <c r="G5" s="31">
        <v>7</v>
      </c>
      <c r="H5" s="32">
        <v>2</v>
      </c>
      <c r="I5" s="33" t="str">
        <f t="shared" ref="I5:I80" si="1">MID($I$1,G5,H5)</f>
        <v/>
      </c>
      <c r="J5" s="33" t="str">
        <f t="shared" ref="J5:J67" si="2">I5</f>
        <v/>
      </c>
      <c r="K5" s="34"/>
      <c r="L5" s="35"/>
      <c r="M5" s="35"/>
      <c r="N5" s="35"/>
      <c r="O5" s="35"/>
      <c r="P5" s="35"/>
      <c r="Q5" s="35"/>
    </row>
    <row r="6" spans="1:17" s="36" customFormat="1" ht="12.75" customHeight="1" outlineLevel="1">
      <c r="A6" s="35">
        <f t="shared" si="0"/>
        <v>1.3000000000000003</v>
      </c>
      <c r="B6" s="37">
        <v>2</v>
      </c>
      <c r="C6" s="35" t="s">
        <v>157</v>
      </c>
      <c r="D6" s="30" t="s">
        <v>158</v>
      </c>
      <c r="E6" s="30"/>
      <c r="F6" s="30" t="s">
        <v>156</v>
      </c>
      <c r="G6" s="31">
        <v>9</v>
      </c>
      <c r="H6" s="32">
        <v>2</v>
      </c>
      <c r="I6" s="33" t="str">
        <f t="shared" si="1"/>
        <v/>
      </c>
      <c r="J6" s="33" t="str">
        <f t="shared" si="2"/>
        <v/>
      </c>
      <c r="K6" s="34"/>
      <c r="L6" s="35"/>
      <c r="M6" s="35"/>
      <c r="N6" s="35"/>
      <c r="O6" s="35"/>
      <c r="P6" s="35"/>
      <c r="Q6" s="35"/>
    </row>
    <row r="7" spans="1:17" s="36" customFormat="1" ht="12.75" customHeight="1" outlineLevel="1">
      <c r="A7" s="35">
        <f t="shared" si="0"/>
        <v>1.4000000000000004</v>
      </c>
      <c r="B7" s="37">
        <v>2</v>
      </c>
      <c r="C7" s="35" t="s">
        <v>159</v>
      </c>
      <c r="D7" s="30" t="s">
        <v>160</v>
      </c>
      <c r="E7" s="30"/>
      <c r="F7" s="30" t="s">
        <v>161</v>
      </c>
      <c r="G7" s="31">
        <v>11</v>
      </c>
      <c r="H7" s="32">
        <v>4</v>
      </c>
      <c r="I7" s="33" t="str">
        <f t="shared" si="1"/>
        <v/>
      </c>
      <c r="J7" s="33" t="str">
        <f t="shared" si="2"/>
        <v/>
      </c>
      <c r="K7" s="34"/>
      <c r="L7" s="35"/>
      <c r="M7" s="35"/>
      <c r="N7" s="35"/>
      <c r="O7" s="35"/>
      <c r="P7" s="35"/>
      <c r="Q7" s="35"/>
    </row>
    <row r="8" spans="1:17" s="36" customFormat="1" ht="12.75">
      <c r="A8" s="26">
        <f t="shared" si="0"/>
        <v>2</v>
      </c>
      <c r="B8" s="27">
        <v>1</v>
      </c>
      <c r="C8" s="26" t="s">
        <v>162</v>
      </c>
      <c r="D8" s="28" t="s">
        <v>163</v>
      </c>
      <c r="E8" s="28"/>
      <c r="F8" s="30" t="s">
        <v>150</v>
      </c>
      <c r="G8" s="31">
        <v>15</v>
      </c>
      <c r="H8" s="32">
        <v>14</v>
      </c>
      <c r="I8" s="33" t="str">
        <f t="shared" si="1"/>
        <v/>
      </c>
      <c r="J8" s="33" t="str">
        <f t="shared" si="2"/>
        <v/>
      </c>
      <c r="K8" s="34" t="s">
        <v>164</v>
      </c>
      <c r="L8" s="34" t="s">
        <v>164</v>
      </c>
      <c r="M8" s="34" t="s">
        <v>164</v>
      </c>
      <c r="N8" s="34" t="s">
        <v>164</v>
      </c>
      <c r="O8" s="34" t="s">
        <v>164</v>
      </c>
      <c r="P8" s="34" t="s">
        <v>164</v>
      </c>
      <c r="Q8" s="34"/>
    </row>
    <row r="9" spans="1:17" s="36" customFormat="1" ht="12.75" customHeight="1" outlineLevel="1">
      <c r="A9" s="35">
        <f t="shared" si="0"/>
        <v>2.1</v>
      </c>
      <c r="B9" s="37">
        <v>2</v>
      </c>
      <c r="C9" s="35" t="s">
        <v>165</v>
      </c>
      <c r="D9" s="30" t="s">
        <v>166</v>
      </c>
      <c r="E9" s="30"/>
      <c r="F9" s="30" t="s">
        <v>153</v>
      </c>
      <c r="G9" s="31">
        <v>15</v>
      </c>
      <c r="H9" s="32">
        <v>6</v>
      </c>
      <c r="I9" s="33" t="str">
        <f t="shared" si="1"/>
        <v/>
      </c>
      <c r="J9" s="243">
        <f>_xlfn.NUMBERVALUE(I9)</f>
        <v>0</v>
      </c>
      <c r="K9" s="34"/>
      <c r="L9" s="35"/>
      <c r="M9" s="35"/>
      <c r="N9" s="35"/>
      <c r="O9" s="35"/>
      <c r="P9" s="35"/>
      <c r="Q9" s="35"/>
    </row>
    <row r="10" spans="1:17" s="36" customFormat="1" ht="22.5" outlineLevel="1">
      <c r="A10" s="35">
        <f t="shared" si="0"/>
        <v>2.2000000000000002</v>
      </c>
      <c r="B10" s="37">
        <v>2</v>
      </c>
      <c r="C10" s="35" t="s">
        <v>167</v>
      </c>
      <c r="D10" s="30" t="s">
        <v>168</v>
      </c>
      <c r="E10" s="30"/>
      <c r="F10" s="30" t="s">
        <v>156</v>
      </c>
      <c r="G10" s="31">
        <v>21</v>
      </c>
      <c r="H10" s="32">
        <v>2</v>
      </c>
      <c r="I10" s="33" t="str">
        <f t="shared" si="1"/>
        <v/>
      </c>
      <c r="J10" s="33" t="str">
        <f t="shared" si="2"/>
        <v/>
      </c>
      <c r="K10" s="39" t="s">
        <v>169</v>
      </c>
      <c r="L10" s="39" t="s">
        <v>169</v>
      </c>
      <c r="M10" s="39" t="s">
        <v>169</v>
      </c>
      <c r="N10" s="39" t="s">
        <v>169</v>
      </c>
      <c r="O10" s="39" t="s">
        <v>169</v>
      </c>
      <c r="P10" s="39" t="s">
        <v>169</v>
      </c>
      <c r="Q10" s="39"/>
    </row>
    <row r="11" spans="1:17" s="36" customFormat="1" ht="12.75" customHeight="1" outlineLevel="1">
      <c r="A11" s="35">
        <f t="shared" si="0"/>
        <v>2.3000000000000003</v>
      </c>
      <c r="B11" s="37">
        <v>2</v>
      </c>
      <c r="C11" s="35" t="s">
        <v>170</v>
      </c>
      <c r="D11" s="30" t="s">
        <v>171</v>
      </c>
      <c r="E11" s="30"/>
      <c r="F11" s="30" t="s">
        <v>156</v>
      </c>
      <c r="G11" s="31">
        <v>23</v>
      </c>
      <c r="H11" s="32">
        <v>2</v>
      </c>
      <c r="I11" s="33" t="str">
        <f t="shared" si="1"/>
        <v/>
      </c>
      <c r="J11" s="33" t="str">
        <f t="shared" si="2"/>
        <v/>
      </c>
      <c r="K11" s="34"/>
      <c r="L11" s="35"/>
      <c r="M11" s="35"/>
      <c r="N11" s="35"/>
      <c r="O11" s="35"/>
      <c r="P11" s="35"/>
      <c r="Q11" s="35"/>
    </row>
    <row r="12" spans="1:17" s="36" customFormat="1" ht="12.75" customHeight="1" outlineLevel="1">
      <c r="A12" s="35">
        <f t="shared" si="0"/>
        <v>2.4000000000000004</v>
      </c>
      <c r="B12" s="37">
        <v>2</v>
      </c>
      <c r="C12" s="35" t="s">
        <v>172</v>
      </c>
      <c r="D12" s="30" t="s">
        <v>173</v>
      </c>
      <c r="E12" s="30"/>
      <c r="F12" s="30" t="s">
        <v>161</v>
      </c>
      <c r="G12" s="31">
        <v>25</v>
      </c>
      <c r="H12" s="32">
        <v>4</v>
      </c>
      <c r="I12" s="33" t="str">
        <f t="shared" si="1"/>
        <v/>
      </c>
      <c r="J12" s="33" t="str">
        <f t="shared" si="2"/>
        <v/>
      </c>
      <c r="K12" s="34"/>
      <c r="L12" s="35"/>
      <c r="M12" s="35"/>
      <c r="N12" s="35"/>
      <c r="O12" s="35"/>
      <c r="P12" s="35"/>
      <c r="Q12" s="35"/>
    </row>
    <row r="13" spans="1:17" s="36" customFormat="1" ht="12.75" customHeight="1">
      <c r="A13" s="26">
        <f t="shared" si="0"/>
        <v>3</v>
      </c>
      <c r="B13" s="27">
        <v>1</v>
      </c>
      <c r="C13" s="26" t="s">
        <v>174</v>
      </c>
      <c r="D13" s="28" t="s">
        <v>175</v>
      </c>
      <c r="E13" s="28"/>
      <c r="F13" s="30" t="s">
        <v>176</v>
      </c>
      <c r="G13" s="31">
        <v>29</v>
      </c>
      <c r="H13" s="32">
        <v>20</v>
      </c>
      <c r="I13" s="33" t="str">
        <f t="shared" si="1"/>
        <v/>
      </c>
      <c r="J13" s="33" t="str">
        <f t="shared" si="2"/>
        <v/>
      </c>
      <c r="K13" s="34"/>
      <c r="L13" s="35"/>
      <c r="M13" s="35"/>
      <c r="N13" s="35"/>
      <c r="O13" s="35"/>
      <c r="P13" s="35"/>
      <c r="Q13" s="35"/>
    </row>
    <row r="14" spans="1:17" s="47" customFormat="1" ht="12.75" hidden="1" customHeight="1">
      <c r="A14" s="40">
        <f t="shared" si="0"/>
        <v>4</v>
      </c>
      <c r="B14" s="41">
        <v>1</v>
      </c>
      <c r="C14" s="40" t="s">
        <v>177</v>
      </c>
      <c r="D14" s="42" t="s">
        <v>178</v>
      </c>
      <c r="E14" s="42"/>
      <c r="F14" s="42" t="s">
        <v>153</v>
      </c>
      <c r="G14" s="43">
        <v>49</v>
      </c>
      <c r="H14" s="44">
        <v>6</v>
      </c>
      <c r="I14" s="45" t="str">
        <f t="shared" si="1"/>
        <v/>
      </c>
      <c r="J14" s="259">
        <f>_xlfn.NUMBERVALUE(I14)</f>
        <v>0</v>
      </c>
      <c r="K14" s="46"/>
      <c r="L14" s="40"/>
      <c r="M14" s="40"/>
      <c r="N14" s="40"/>
      <c r="O14" s="40"/>
      <c r="P14" s="40"/>
      <c r="Q14" s="40" t="s">
        <v>10</v>
      </c>
    </row>
    <row r="15" spans="1:17" s="47" customFormat="1" ht="24.95" hidden="1" customHeight="1">
      <c r="A15" s="40">
        <f t="shared" si="0"/>
        <v>5</v>
      </c>
      <c r="B15" s="41">
        <v>1</v>
      </c>
      <c r="C15" s="40" t="s">
        <v>179</v>
      </c>
      <c r="D15" s="42" t="s">
        <v>180</v>
      </c>
      <c r="E15" s="42" t="s">
        <v>181</v>
      </c>
      <c r="F15" s="42" t="s">
        <v>182</v>
      </c>
      <c r="G15" s="43">
        <v>55</v>
      </c>
      <c r="H15" s="44">
        <v>1</v>
      </c>
      <c r="I15" s="45" t="str">
        <f t="shared" si="1"/>
        <v/>
      </c>
      <c r="J15" s="45" t="str">
        <f t="shared" si="2"/>
        <v/>
      </c>
      <c r="K15" s="46"/>
      <c r="L15" s="40"/>
      <c r="M15" s="40"/>
      <c r="N15" s="40"/>
      <c r="O15" s="40"/>
      <c r="P15" s="40"/>
      <c r="Q15" s="40" t="s">
        <v>10</v>
      </c>
    </row>
    <row r="16" spans="1:17" s="47" customFormat="1" ht="12.75" hidden="1" customHeight="1">
      <c r="A16" s="40">
        <f t="shared" si="0"/>
        <v>6</v>
      </c>
      <c r="B16" s="41">
        <v>1</v>
      </c>
      <c r="C16" s="40" t="s">
        <v>183</v>
      </c>
      <c r="D16" s="42" t="s">
        <v>184</v>
      </c>
      <c r="E16" s="42"/>
      <c r="F16" s="42" t="s">
        <v>182</v>
      </c>
      <c r="G16" s="43">
        <v>56</v>
      </c>
      <c r="H16" s="44">
        <v>1</v>
      </c>
      <c r="I16" s="45" t="str">
        <f t="shared" si="1"/>
        <v/>
      </c>
      <c r="J16" s="45" t="str">
        <f t="shared" si="2"/>
        <v/>
      </c>
      <c r="K16" s="46"/>
      <c r="L16" s="40"/>
      <c r="M16" s="40"/>
      <c r="N16" s="40"/>
      <c r="O16" s="40"/>
      <c r="P16" s="40"/>
      <c r="Q16" s="40" t="s">
        <v>10</v>
      </c>
    </row>
    <row r="17" spans="1:17" s="47" customFormat="1" ht="24.95" hidden="1" customHeight="1">
      <c r="A17" s="40">
        <f t="shared" si="0"/>
        <v>7</v>
      </c>
      <c r="B17" s="41">
        <v>1</v>
      </c>
      <c r="C17" s="40" t="s">
        <v>185</v>
      </c>
      <c r="D17" s="42" t="s">
        <v>186</v>
      </c>
      <c r="E17" s="42" t="s">
        <v>181</v>
      </c>
      <c r="F17" s="42" t="s">
        <v>182</v>
      </c>
      <c r="G17" s="43">
        <v>57</v>
      </c>
      <c r="H17" s="44">
        <v>1</v>
      </c>
      <c r="I17" s="45" t="str">
        <f t="shared" si="1"/>
        <v/>
      </c>
      <c r="J17" s="45" t="str">
        <f t="shared" si="2"/>
        <v/>
      </c>
      <c r="K17" s="46"/>
      <c r="L17" s="40"/>
      <c r="M17" s="40"/>
      <c r="N17" s="40"/>
      <c r="O17" s="40"/>
      <c r="P17" s="40"/>
      <c r="Q17" s="40" t="s">
        <v>10</v>
      </c>
    </row>
    <row r="18" spans="1:17" s="47" customFormat="1" ht="24.95" hidden="1" customHeight="1">
      <c r="A18" s="40">
        <f t="shared" si="0"/>
        <v>8</v>
      </c>
      <c r="B18" s="41">
        <v>1</v>
      </c>
      <c r="C18" s="40" t="s">
        <v>187</v>
      </c>
      <c r="D18" s="42" t="s">
        <v>188</v>
      </c>
      <c r="E18" s="42" t="s">
        <v>181</v>
      </c>
      <c r="F18" s="42" t="s">
        <v>182</v>
      </c>
      <c r="G18" s="43">
        <v>58</v>
      </c>
      <c r="H18" s="44">
        <v>1</v>
      </c>
      <c r="I18" s="45" t="str">
        <f t="shared" si="1"/>
        <v/>
      </c>
      <c r="J18" s="45" t="str">
        <f t="shared" si="2"/>
        <v/>
      </c>
      <c r="K18" s="46"/>
      <c r="L18" s="40"/>
      <c r="M18" s="40"/>
      <c r="N18" s="40"/>
      <c r="O18" s="40"/>
      <c r="P18" s="40"/>
      <c r="Q18" s="40" t="s">
        <v>10</v>
      </c>
    </row>
    <row r="19" spans="1:17" s="47" customFormat="1" ht="24.95" hidden="1" customHeight="1">
      <c r="A19" s="40">
        <f t="shared" si="0"/>
        <v>9</v>
      </c>
      <c r="B19" s="41">
        <v>1</v>
      </c>
      <c r="C19" s="40" t="s">
        <v>189</v>
      </c>
      <c r="D19" s="42" t="s">
        <v>190</v>
      </c>
      <c r="E19" s="42" t="s">
        <v>181</v>
      </c>
      <c r="F19" s="42" t="s">
        <v>182</v>
      </c>
      <c r="G19" s="43">
        <v>59</v>
      </c>
      <c r="H19" s="44">
        <v>1</v>
      </c>
      <c r="I19" s="45" t="str">
        <f t="shared" si="1"/>
        <v/>
      </c>
      <c r="J19" s="45" t="str">
        <f t="shared" si="2"/>
        <v/>
      </c>
      <c r="K19" s="46"/>
      <c r="L19" s="40"/>
      <c r="M19" s="40"/>
      <c r="N19" s="40"/>
      <c r="O19" s="40"/>
      <c r="P19" s="40"/>
      <c r="Q19" s="40" t="s">
        <v>10</v>
      </c>
    </row>
    <row r="20" spans="1:17" s="47" customFormat="1" ht="24.95" hidden="1" customHeight="1">
      <c r="A20" s="40">
        <f t="shared" si="0"/>
        <v>10</v>
      </c>
      <c r="B20" s="41">
        <v>1</v>
      </c>
      <c r="C20" s="40" t="s">
        <v>191</v>
      </c>
      <c r="D20" s="42" t="s">
        <v>192</v>
      </c>
      <c r="E20" s="42" t="s">
        <v>181</v>
      </c>
      <c r="F20" s="42" t="s">
        <v>182</v>
      </c>
      <c r="G20" s="43">
        <v>60</v>
      </c>
      <c r="H20" s="44">
        <v>1</v>
      </c>
      <c r="I20" s="45" t="str">
        <f t="shared" si="1"/>
        <v/>
      </c>
      <c r="J20" s="45" t="str">
        <f t="shared" si="2"/>
        <v/>
      </c>
      <c r="K20" s="46"/>
      <c r="L20" s="40"/>
      <c r="M20" s="40"/>
      <c r="N20" s="40"/>
      <c r="O20" s="40"/>
      <c r="P20" s="40"/>
      <c r="Q20" s="40" t="s">
        <v>10</v>
      </c>
    </row>
    <row r="21" spans="1:17" s="47" customFormat="1" ht="24.95" hidden="1" customHeight="1">
      <c r="A21" s="40">
        <f t="shared" si="0"/>
        <v>11</v>
      </c>
      <c r="B21" s="41">
        <v>1</v>
      </c>
      <c r="C21" s="40" t="s">
        <v>193</v>
      </c>
      <c r="D21" s="42" t="s">
        <v>194</v>
      </c>
      <c r="E21" s="42" t="s">
        <v>195</v>
      </c>
      <c r="F21" s="42" t="s">
        <v>182</v>
      </c>
      <c r="G21" s="43">
        <v>61</v>
      </c>
      <c r="H21" s="44">
        <v>1</v>
      </c>
      <c r="I21" s="45" t="str">
        <f t="shared" si="1"/>
        <v/>
      </c>
      <c r="J21" s="45" t="str">
        <f t="shared" si="2"/>
        <v/>
      </c>
      <c r="K21" s="46"/>
      <c r="L21" s="40"/>
      <c r="M21" s="40"/>
      <c r="N21" s="40"/>
      <c r="O21" s="40"/>
      <c r="P21" s="40"/>
      <c r="Q21" s="40" t="s">
        <v>10</v>
      </c>
    </row>
    <row r="22" spans="1:17" s="47" customFormat="1" ht="24.95" hidden="1" customHeight="1">
      <c r="A22" s="40">
        <f t="shared" si="0"/>
        <v>12</v>
      </c>
      <c r="B22" s="41">
        <v>1</v>
      </c>
      <c r="C22" s="40" t="s">
        <v>196</v>
      </c>
      <c r="D22" s="42" t="s">
        <v>197</v>
      </c>
      <c r="E22" s="42" t="s">
        <v>198</v>
      </c>
      <c r="F22" s="42" t="s">
        <v>182</v>
      </c>
      <c r="G22" s="43">
        <v>62</v>
      </c>
      <c r="H22" s="44">
        <v>1</v>
      </c>
      <c r="I22" s="45" t="str">
        <f t="shared" si="1"/>
        <v/>
      </c>
      <c r="J22" s="45" t="str">
        <f t="shared" si="2"/>
        <v/>
      </c>
      <c r="K22" s="46"/>
      <c r="L22" s="40"/>
      <c r="M22" s="40"/>
      <c r="N22" s="40"/>
      <c r="O22" s="40"/>
      <c r="P22" s="40"/>
      <c r="Q22" s="40" t="s">
        <v>10</v>
      </c>
    </row>
    <row r="23" spans="1:17" s="36" customFormat="1" ht="24.95" customHeight="1">
      <c r="A23" s="26">
        <f t="shared" si="0"/>
        <v>13</v>
      </c>
      <c r="B23" s="27">
        <v>1</v>
      </c>
      <c r="C23" s="26" t="s">
        <v>199</v>
      </c>
      <c r="D23" s="28" t="s">
        <v>200</v>
      </c>
      <c r="E23" s="28" t="s">
        <v>201</v>
      </c>
      <c r="F23" s="30" t="s">
        <v>182</v>
      </c>
      <c r="G23" s="31">
        <v>63</v>
      </c>
      <c r="H23" s="32">
        <v>1</v>
      </c>
      <c r="I23" s="33" t="str">
        <f t="shared" si="1"/>
        <v/>
      </c>
      <c r="J23" s="33" t="str">
        <f t="shared" si="2"/>
        <v/>
      </c>
      <c r="K23" s="34"/>
      <c r="L23" s="35"/>
      <c r="M23" s="35"/>
      <c r="N23" s="35"/>
      <c r="O23" s="35"/>
      <c r="P23" s="35"/>
      <c r="Q23" s="35"/>
    </row>
    <row r="24" spans="1:17" s="36" customFormat="1" ht="12.75" customHeight="1">
      <c r="A24" s="26">
        <f t="shared" si="0"/>
        <v>14</v>
      </c>
      <c r="B24" s="27">
        <v>1</v>
      </c>
      <c r="C24" s="26" t="s">
        <v>202</v>
      </c>
      <c r="D24" s="28" t="s">
        <v>203</v>
      </c>
      <c r="E24" s="28"/>
      <c r="F24" s="30" t="s">
        <v>204</v>
      </c>
      <c r="G24" s="31">
        <v>64</v>
      </c>
      <c r="H24" s="32">
        <v>17</v>
      </c>
      <c r="I24" s="33" t="str">
        <f t="shared" si="1"/>
        <v/>
      </c>
      <c r="J24" s="274">
        <f>IF(J25="-",_xlfn.NUMBERVALUE(I24)/100*-1,_xlfn.NUMBERVALUE(I24)/100)</f>
        <v>0</v>
      </c>
      <c r="K24" s="34" t="s">
        <v>205</v>
      </c>
      <c r="L24" s="35" t="s">
        <v>205</v>
      </c>
      <c r="M24" s="35" t="s">
        <v>205</v>
      </c>
      <c r="N24" s="35" t="s">
        <v>205</v>
      </c>
      <c r="O24" s="35" t="s">
        <v>205</v>
      </c>
      <c r="P24" s="35" t="s">
        <v>205</v>
      </c>
      <c r="Q24" s="35"/>
    </row>
    <row r="25" spans="1:17" s="36" customFormat="1" ht="24.95" customHeight="1">
      <c r="A25" s="26">
        <f t="shared" si="0"/>
        <v>15</v>
      </c>
      <c r="B25" s="27">
        <v>1</v>
      </c>
      <c r="C25" s="26" t="s">
        <v>206</v>
      </c>
      <c r="D25" s="28" t="s">
        <v>207</v>
      </c>
      <c r="E25" s="28" t="s">
        <v>208</v>
      </c>
      <c r="F25" s="30" t="s">
        <v>182</v>
      </c>
      <c r="G25" s="31">
        <v>81</v>
      </c>
      <c r="H25" s="32">
        <v>1</v>
      </c>
      <c r="I25" s="33" t="str">
        <f t="shared" si="1"/>
        <v/>
      </c>
      <c r="J25" s="33" t="str">
        <f t="shared" si="2"/>
        <v/>
      </c>
      <c r="K25" s="34"/>
      <c r="L25" s="35"/>
      <c r="M25" s="35"/>
      <c r="N25" s="35"/>
      <c r="O25" s="35"/>
      <c r="P25" s="35"/>
      <c r="Q25" s="35"/>
    </row>
    <row r="26" spans="1:17" s="36" customFormat="1" ht="12.75" customHeight="1">
      <c r="A26" s="26">
        <f t="shared" si="0"/>
        <v>16</v>
      </c>
      <c r="B26" s="27">
        <v>1</v>
      </c>
      <c r="C26" s="26" t="s">
        <v>209</v>
      </c>
      <c r="D26" s="28" t="s">
        <v>210</v>
      </c>
      <c r="E26" s="28"/>
      <c r="F26" s="30" t="s">
        <v>204</v>
      </c>
      <c r="G26" s="31">
        <v>82</v>
      </c>
      <c r="H26" s="32">
        <v>17</v>
      </c>
      <c r="I26" s="33" t="str">
        <f t="shared" si="1"/>
        <v/>
      </c>
      <c r="J26" s="274">
        <f>IF(J27="-",_xlfn.NUMBERVALUE(I26)/100*-1,_xlfn.NUMBERVALUE(I26)/100)</f>
        <v>0</v>
      </c>
      <c r="K26" s="34"/>
      <c r="L26" s="35"/>
      <c r="M26" s="35"/>
      <c r="N26" s="35"/>
      <c r="O26" s="35"/>
      <c r="P26" s="35"/>
      <c r="Q26" s="35"/>
    </row>
    <row r="27" spans="1:17" s="36" customFormat="1" ht="24.95" customHeight="1">
      <c r="A27" s="26">
        <f t="shared" si="0"/>
        <v>17</v>
      </c>
      <c r="B27" s="27">
        <v>1</v>
      </c>
      <c r="C27" s="26" t="s">
        <v>211</v>
      </c>
      <c r="D27" s="28" t="s">
        <v>212</v>
      </c>
      <c r="E27" s="28" t="s">
        <v>208</v>
      </c>
      <c r="F27" s="30" t="s">
        <v>182</v>
      </c>
      <c r="G27" s="31">
        <v>99</v>
      </c>
      <c r="H27" s="32">
        <v>1</v>
      </c>
      <c r="I27" s="33" t="str">
        <f t="shared" si="1"/>
        <v/>
      </c>
      <c r="J27" s="33" t="str">
        <f t="shared" si="2"/>
        <v/>
      </c>
      <c r="K27" s="34"/>
      <c r="L27" s="35"/>
      <c r="M27" s="35"/>
      <c r="N27" s="35"/>
      <c r="O27" s="35"/>
      <c r="P27" s="35"/>
      <c r="Q27" s="35"/>
    </row>
    <row r="28" spans="1:17" s="36" customFormat="1" ht="12.75" customHeight="1">
      <c r="A28" s="26">
        <f t="shared" si="0"/>
        <v>18</v>
      </c>
      <c r="B28" s="27">
        <v>1</v>
      </c>
      <c r="C28" s="26" t="s">
        <v>213</v>
      </c>
      <c r="D28" s="28" t="s">
        <v>214</v>
      </c>
      <c r="E28" s="28"/>
      <c r="F28" s="30" t="s">
        <v>215</v>
      </c>
      <c r="G28" s="31">
        <v>100</v>
      </c>
      <c r="H28" s="32">
        <v>9</v>
      </c>
      <c r="I28" s="33" t="str">
        <f t="shared" si="1"/>
        <v/>
      </c>
      <c r="J28" s="274">
        <f>IF(J29="-",_xlfn.NUMBERVALUE(I28)/100000*-1,_xlfn.NUMBERVALUE(I28)/100000)</f>
        <v>0</v>
      </c>
      <c r="K28" s="34"/>
      <c r="L28" s="35"/>
      <c r="M28" s="35"/>
      <c r="N28" s="35"/>
      <c r="O28" s="35"/>
      <c r="P28" s="35"/>
      <c r="Q28" s="35"/>
    </row>
    <row r="29" spans="1:17" s="36" customFormat="1" ht="12.75" customHeight="1">
      <c r="A29" s="26">
        <f t="shared" si="0"/>
        <v>19</v>
      </c>
      <c r="B29" s="27">
        <v>1</v>
      </c>
      <c r="C29" s="26" t="s">
        <v>216</v>
      </c>
      <c r="D29" s="28" t="s">
        <v>217</v>
      </c>
      <c r="E29" s="28"/>
      <c r="F29" s="30" t="s">
        <v>182</v>
      </c>
      <c r="G29" s="31">
        <v>109</v>
      </c>
      <c r="H29" s="32">
        <v>1</v>
      </c>
      <c r="I29" s="33" t="str">
        <f t="shared" si="1"/>
        <v/>
      </c>
      <c r="J29" s="33" t="str">
        <f t="shared" si="2"/>
        <v/>
      </c>
      <c r="K29" s="34"/>
      <c r="L29" s="35"/>
      <c r="M29" s="35"/>
      <c r="N29" s="35"/>
      <c r="O29" s="35"/>
      <c r="P29" s="35"/>
      <c r="Q29" s="35"/>
    </row>
    <row r="30" spans="1:17" s="36" customFormat="1" ht="24.95" customHeight="1">
      <c r="A30" s="26">
        <f t="shared" si="0"/>
        <v>20</v>
      </c>
      <c r="B30" s="27">
        <v>1</v>
      </c>
      <c r="C30" s="26" t="s">
        <v>218</v>
      </c>
      <c r="D30" s="48" t="s">
        <v>219</v>
      </c>
      <c r="E30" s="28" t="s">
        <v>220</v>
      </c>
      <c r="F30" s="49" t="s">
        <v>182</v>
      </c>
      <c r="G30" s="31">
        <v>110</v>
      </c>
      <c r="H30" s="32">
        <v>1</v>
      </c>
      <c r="I30" s="33" t="str">
        <f t="shared" si="1"/>
        <v/>
      </c>
      <c r="J30" s="33" t="str">
        <f t="shared" si="2"/>
        <v/>
      </c>
      <c r="K30" s="34"/>
      <c r="L30" s="35"/>
      <c r="M30" s="35"/>
      <c r="N30" s="35"/>
      <c r="O30" s="35"/>
      <c r="P30" s="35"/>
      <c r="Q30" s="35"/>
    </row>
    <row r="31" spans="1:17" s="36" customFormat="1" ht="12.75" customHeight="1">
      <c r="A31" s="26">
        <f t="shared" si="0"/>
        <v>21</v>
      </c>
      <c r="B31" s="27">
        <v>1</v>
      </c>
      <c r="C31" s="26" t="s">
        <v>221</v>
      </c>
      <c r="D31" s="28" t="s">
        <v>222</v>
      </c>
      <c r="E31" s="28"/>
      <c r="F31" s="30" t="s">
        <v>204</v>
      </c>
      <c r="G31" s="31">
        <v>111</v>
      </c>
      <c r="H31" s="32">
        <v>17</v>
      </c>
      <c r="I31" s="33" t="str">
        <f t="shared" si="1"/>
        <v/>
      </c>
      <c r="J31" s="274">
        <f>IF(J32="-",_xlfn.NUMBERVALUE(I31)/100*-1,_xlfn.NUMBERVALUE(I31)/100)</f>
        <v>0</v>
      </c>
      <c r="K31" s="34"/>
      <c r="L31" s="35"/>
      <c r="M31" s="35"/>
      <c r="N31" s="35"/>
      <c r="O31" s="35"/>
      <c r="P31" s="35"/>
      <c r="Q31" s="35"/>
    </row>
    <row r="32" spans="1:17" s="36" customFormat="1" ht="24.95" customHeight="1">
      <c r="A32" s="26">
        <f t="shared" si="0"/>
        <v>22</v>
      </c>
      <c r="B32" s="27">
        <v>1</v>
      </c>
      <c r="C32" s="26" t="s">
        <v>223</v>
      </c>
      <c r="D32" s="28" t="s">
        <v>224</v>
      </c>
      <c r="E32" s="28" t="s">
        <v>208</v>
      </c>
      <c r="F32" s="30" t="s">
        <v>182</v>
      </c>
      <c r="G32" s="31">
        <v>128</v>
      </c>
      <c r="H32" s="32">
        <v>1</v>
      </c>
      <c r="I32" s="33" t="str">
        <f t="shared" si="1"/>
        <v/>
      </c>
      <c r="J32" s="33" t="str">
        <f t="shared" si="2"/>
        <v/>
      </c>
      <c r="K32" s="34"/>
      <c r="L32" s="35"/>
      <c r="M32" s="35"/>
      <c r="N32" s="35"/>
      <c r="O32" s="35"/>
      <c r="P32" s="35"/>
      <c r="Q32" s="35"/>
    </row>
    <row r="33" spans="1:17" s="36" customFormat="1" ht="12.75" customHeight="1">
      <c r="A33" s="26">
        <f t="shared" si="0"/>
        <v>23</v>
      </c>
      <c r="B33" s="27">
        <v>1</v>
      </c>
      <c r="C33" s="26" t="s">
        <v>225</v>
      </c>
      <c r="D33" s="28" t="s">
        <v>226</v>
      </c>
      <c r="E33" s="28"/>
      <c r="F33" s="30" t="s">
        <v>204</v>
      </c>
      <c r="G33" s="31">
        <v>129</v>
      </c>
      <c r="H33" s="32">
        <v>17</v>
      </c>
      <c r="I33" s="33" t="str">
        <f t="shared" si="1"/>
        <v/>
      </c>
      <c r="J33" s="274">
        <f>IF(J34="-",_xlfn.NUMBERVALUE(I33)/100*-1,_xlfn.NUMBERVALUE(I33)/100)</f>
        <v>0</v>
      </c>
      <c r="K33" s="34"/>
      <c r="L33" s="35"/>
      <c r="M33" s="35"/>
      <c r="N33" s="35"/>
      <c r="O33" s="35"/>
      <c r="P33" s="35"/>
      <c r="Q33" s="35"/>
    </row>
    <row r="34" spans="1:17" s="36" customFormat="1" ht="24.95" customHeight="1">
      <c r="A34" s="26">
        <f t="shared" si="0"/>
        <v>24</v>
      </c>
      <c r="B34" s="27">
        <v>1</v>
      </c>
      <c r="C34" s="26" t="s">
        <v>227</v>
      </c>
      <c r="D34" s="28" t="s">
        <v>228</v>
      </c>
      <c r="E34" s="28" t="s">
        <v>208</v>
      </c>
      <c r="F34" s="30" t="s">
        <v>182</v>
      </c>
      <c r="G34" s="31">
        <v>146</v>
      </c>
      <c r="H34" s="32">
        <v>1</v>
      </c>
      <c r="I34" s="33" t="str">
        <f t="shared" si="1"/>
        <v/>
      </c>
      <c r="J34" s="33" t="str">
        <f t="shared" si="2"/>
        <v/>
      </c>
      <c r="K34" s="34"/>
      <c r="L34" s="35"/>
      <c r="M34" s="35"/>
      <c r="N34" s="35"/>
      <c r="O34" s="35"/>
      <c r="P34" s="35"/>
      <c r="Q34" s="35"/>
    </row>
    <row r="35" spans="1:17" s="36" customFormat="1" ht="12.75" customHeight="1">
      <c r="A35" s="26">
        <f t="shared" si="0"/>
        <v>25</v>
      </c>
      <c r="B35" s="27">
        <v>1</v>
      </c>
      <c r="C35" s="26" t="s">
        <v>229</v>
      </c>
      <c r="D35" s="28" t="s">
        <v>230</v>
      </c>
      <c r="E35" s="28"/>
      <c r="F35" s="30" t="s">
        <v>231</v>
      </c>
      <c r="G35" s="31">
        <v>147</v>
      </c>
      <c r="H35" s="32">
        <v>9</v>
      </c>
      <c r="I35" s="33" t="str">
        <f t="shared" si="1"/>
        <v/>
      </c>
      <c r="J35" s="243">
        <f>_xlfn.NUMBERVALUE(I35)</f>
        <v>0</v>
      </c>
      <c r="K35" s="34"/>
      <c r="L35" s="35"/>
      <c r="M35" s="35"/>
      <c r="N35" s="35"/>
      <c r="O35" s="35"/>
      <c r="P35" s="35"/>
      <c r="Q35" s="35"/>
    </row>
    <row r="36" spans="1:17" s="36" customFormat="1" ht="45">
      <c r="A36" s="26">
        <f t="shared" si="0"/>
        <v>26</v>
      </c>
      <c r="B36" s="27">
        <v>1</v>
      </c>
      <c r="C36" s="26" t="s">
        <v>232</v>
      </c>
      <c r="D36" s="28" t="s">
        <v>5801</v>
      </c>
      <c r="E36" s="28" t="s">
        <v>5800</v>
      </c>
      <c r="F36" s="30" t="s">
        <v>182</v>
      </c>
      <c r="G36" s="31">
        <v>156</v>
      </c>
      <c r="H36" s="32">
        <v>1</v>
      </c>
      <c r="I36" s="33" t="str">
        <f t="shared" si="1"/>
        <v/>
      </c>
      <c r="J36" s="33" t="str">
        <f t="shared" si="2"/>
        <v/>
      </c>
      <c r="K36" s="34" t="s">
        <v>233</v>
      </c>
      <c r="L36" s="35" t="s">
        <v>233</v>
      </c>
      <c r="M36" s="35" t="s">
        <v>233</v>
      </c>
      <c r="N36" s="35" t="s">
        <v>233</v>
      </c>
      <c r="O36" s="35" t="s">
        <v>233</v>
      </c>
      <c r="P36" s="35" t="s">
        <v>233</v>
      </c>
      <c r="Q36" s="35"/>
    </row>
    <row r="37" spans="1:17" s="47" customFormat="1" ht="24.95" hidden="1" customHeight="1">
      <c r="A37" s="40">
        <f t="shared" si="0"/>
        <v>27</v>
      </c>
      <c r="B37" s="41">
        <v>1</v>
      </c>
      <c r="C37" s="40" t="s">
        <v>234</v>
      </c>
      <c r="D37" s="42" t="s">
        <v>235</v>
      </c>
      <c r="E37" s="42" t="s">
        <v>181</v>
      </c>
      <c r="F37" s="42" t="s">
        <v>182</v>
      </c>
      <c r="G37" s="43">
        <v>157</v>
      </c>
      <c r="H37" s="44">
        <v>1</v>
      </c>
      <c r="I37" s="45" t="str">
        <f t="shared" si="1"/>
        <v/>
      </c>
      <c r="J37" s="45" t="str">
        <f t="shared" si="2"/>
        <v/>
      </c>
      <c r="K37" s="46"/>
      <c r="L37" s="40"/>
      <c r="M37" s="40"/>
      <c r="N37" s="40"/>
      <c r="O37" s="40"/>
      <c r="P37" s="40"/>
      <c r="Q37" s="40" t="s">
        <v>10</v>
      </c>
    </row>
    <row r="38" spans="1:17" s="47" customFormat="1" ht="24.95" hidden="1" customHeight="1">
      <c r="A38" s="40">
        <f t="shared" si="0"/>
        <v>28</v>
      </c>
      <c r="B38" s="41">
        <v>1</v>
      </c>
      <c r="C38" s="40" t="s">
        <v>236</v>
      </c>
      <c r="D38" s="42" t="s">
        <v>237</v>
      </c>
      <c r="E38" s="42" t="s">
        <v>181</v>
      </c>
      <c r="F38" s="42" t="s">
        <v>182</v>
      </c>
      <c r="G38" s="43">
        <v>158</v>
      </c>
      <c r="H38" s="44">
        <v>1</v>
      </c>
      <c r="I38" s="45" t="str">
        <f t="shared" si="1"/>
        <v/>
      </c>
      <c r="J38" s="45" t="str">
        <f t="shared" si="2"/>
        <v/>
      </c>
      <c r="K38" s="46"/>
      <c r="L38" s="40"/>
      <c r="M38" s="40"/>
      <c r="N38" s="40"/>
      <c r="O38" s="40"/>
      <c r="P38" s="40"/>
      <c r="Q38" s="40" t="s">
        <v>10</v>
      </c>
    </row>
    <row r="39" spans="1:17" s="36" customFormat="1" ht="24.95" hidden="1" customHeight="1">
      <c r="A39" s="40">
        <f t="shared" si="0"/>
        <v>29</v>
      </c>
      <c r="B39" s="41">
        <v>1</v>
      </c>
      <c r="C39" s="40" t="s">
        <v>238</v>
      </c>
      <c r="D39" s="42" t="s">
        <v>239</v>
      </c>
      <c r="E39" s="42" t="s">
        <v>240</v>
      </c>
      <c r="F39" s="42" t="s">
        <v>182</v>
      </c>
      <c r="G39" s="43">
        <v>159</v>
      </c>
      <c r="H39" s="44">
        <v>1</v>
      </c>
      <c r="I39" s="45" t="str">
        <f t="shared" si="1"/>
        <v/>
      </c>
      <c r="J39" s="45" t="str">
        <f t="shared" si="2"/>
        <v/>
      </c>
      <c r="K39" s="46"/>
      <c r="L39" s="40"/>
      <c r="M39" s="40"/>
      <c r="N39" s="40"/>
      <c r="O39" s="40"/>
      <c r="P39" s="40"/>
      <c r="Q39" s="40" t="s">
        <v>10</v>
      </c>
    </row>
    <row r="40" spans="1:17" s="36" customFormat="1" ht="24.95" customHeight="1">
      <c r="A40" s="26">
        <f t="shared" si="0"/>
        <v>30</v>
      </c>
      <c r="B40" s="27">
        <v>1</v>
      </c>
      <c r="C40" s="26" t="s">
        <v>241</v>
      </c>
      <c r="D40" s="28" t="s">
        <v>242</v>
      </c>
      <c r="E40" s="28" t="s">
        <v>240</v>
      </c>
      <c r="F40" s="30" t="s">
        <v>182</v>
      </c>
      <c r="G40" s="31">
        <v>160</v>
      </c>
      <c r="H40" s="32">
        <v>1</v>
      </c>
      <c r="I40" s="33" t="str">
        <f t="shared" si="1"/>
        <v/>
      </c>
      <c r="J40" s="33" t="str">
        <f t="shared" si="2"/>
        <v/>
      </c>
      <c r="K40" s="34" t="s">
        <v>5208</v>
      </c>
      <c r="L40" s="35"/>
      <c r="M40" s="35"/>
      <c r="N40" s="35"/>
      <c r="O40" s="35"/>
      <c r="P40" s="35" t="s">
        <v>5207</v>
      </c>
      <c r="Q40" s="35"/>
    </row>
    <row r="41" spans="1:17" s="36" customFormat="1" ht="12.75" hidden="1" customHeight="1">
      <c r="A41" s="40">
        <f t="shared" si="0"/>
        <v>31</v>
      </c>
      <c r="B41" s="41">
        <v>1</v>
      </c>
      <c r="C41" s="40" t="s">
        <v>243</v>
      </c>
      <c r="D41" s="42"/>
      <c r="E41" s="42"/>
      <c r="F41" s="42"/>
      <c r="G41" s="43">
        <v>161</v>
      </c>
      <c r="H41" s="44">
        <v>1</v>
      </c>
      <c r="I41" s="45" t="str">
        <f t="shared" si="1"/>
        <v/>
      </c>
      <c r="J41" s="45" t="str">
        <f t="shared" si="2"/>
        <v/>
      </c>
      <c r="K41" s="46"/>
      <c r="L41" s="40"/>
      <c r="M41" s="40"/>
      <c r="N41" s="40"/>
      <c r="O41" s="40"/>
      <c r="P41" s="40"/>
      <c r="Q41" s="40" t="s">
        <v>10</v>
      </c>
    </row>
    <row r="42" spans="1:17" s="36" customFormat="1" ht="24.95" customHeight="1">
      <c r="A42" s="26">
        <f t="shared" si="0"/>
        <v>32</v>
      </c>
      <c r="B42" s="27">
        <v>1</v>
      </c>
      <c r="C42" s="26" t="s">
        <v>244</v>
      </c>
      <c r="D42" s="28" t="s">
        <v>245</v>
      </c>
      <c r="E42" s="28" t="s">
        <v>246</v>
      </c>
      <c r="F42" s="30" t="s">
        <v>156</v>
      </c>
      <c r="G42" s="31">
        <v>162</v>
      </c>
      <c r="H42" s="32">
        <v>2</v>
      </c>
      <c r="I42" s="33" t="str">
        <f t="shared" si="1"/>
        <v/>
      </c>
      <c r="J42" s="33" t="str">
        <f t="shared" si="2"/>
        <v/>
      </c>
      <c r="K42" s="34"/>
      <c r="L42" s="35"/>
      <c r="M42" s="35"/>
      <c r="N42" s="35"/>
      <c r="O42" s="35"/>
      <c r="P42" s="35"/>
      <c r="Q42" s="35"/>
    </row>
    <row r="43" spans="1:17" s="36" customFormat="1" ht="24.95" customHeight="1">
      <c r="A43" s="26">
        <f t="shared" si="0"/>
        <v>33</v>
      </c>
      <c r="B43" s="27">
        <v>1</v>
      </c>
      <c r="C43" s="26" t="s">
        <v>247</v>
      </c>
      <c r="D43" s="28" t="s">
        <v>248</v>
      </c>
      <c r="E43" s="28" t="s">
        <v>246</v>
      </c>
      <c r="F43" s="30" t="s">
        <v>156</v>
      </c>
      <c r="G43" s="31">
        <v>164</v>
      </c>
      <c r="H43" s="32">
        <v>2</v>
      </c>
      <c r="I43" s="33" t="str">
        <f t="shared" si="1"/>
        <v/>
      </c>
      <c r="J43" s="33" t="str">
        <f t="shared" si="2"/>
        <v/>
      </c>
      <c r="K43" s="34"/>
      <c r="L43" s="35"/>
      <c r="M43" s="35"/>
      <c r="N43" s="35"/>
      <c r="O43" s="35"/>
      <c r="P43" s="35"/>
      <c r="Q43" s="35"/>
    </row>
    <row r="44" spans="1:17" s="47" customFormat="1" ht="24.95" hidden="1" customHeight="1">
      <c r="A44" s="40">
        <f t="shared" si="0"/>
        <v>34</v>
      </c>
      <c r="B44" s="41">
        <v>1</v>
      </c>
      <c r="C44" s="40" t="s">
        <v>249</v>
      </c>
      <c r="D44" s="42" t="s">
        <v>250</v>
      </c>
      <c r="E44" s="42" t="s">
        <v>251</v>
      </c>
      <c r="F44" s="42" t="s">
        <v>156</v>
      </c>
      <c r="G44" s="43">
        <v>166</v>
      </c>
      <c r="H44" s="44">
        <v>2</v>
      </c>
      <c r="I44" s="45" t="str">
        <f t="shared" si="1"/>
        <v/>
      </c>
      <c r="J44" s="45" t="str">
        <f t="shared" si="2"/>
        <v/>
      </c>
      <c r="K44" s="46"/>
      <c r="L44" s="40"/>
      <c r="M44" s="40"/>
      <c r="N44" s="40"/>
      <c r="O44" s="40"/>
      <c r="P44" s="40"/>
      <c r="Q44" s="40" t="s">
        <v>10</v>
      </c>
    </row>
    <row r="45" spans="1:17" s="47" customFormat="1" ht="12.75" hidden="1" customHeight="1">
      <c r="A45" s="40">
        <f t="shared" si="0"/>
        <v>35</v>
      </c>
      <c r="B45" s="41">
        <v>1</v>
      </c>
      <c r="C45" s="40" t="s">
        <v>252</v>
      </c>
      <c r="D45" s="42" t="s">
        <v>253</v>
      </c>
      <c r="E45" s="42"/>
      <c r="F45" s="42" t="s">
        <v>254</v>
      </c>
      <c r="G45" s="43">
        <v>168</v>
      </c>
      <c r="H45" s="44">
        <v>6</v>
      </c>
      <c r="I45" s="45" t="str">
        <f t="shared" si="1"/>
        <v/>
      </c>
      <c r="J45" s="45" t="str">
        <f t="shared" si="2"/>
        <v/>
      </c>
      <c r="K45" s="46"/>
      <c r="L45" s="40"/>
      <c r="M45" s="40"/>
      <c r="N45" s="40"/>
      <c r="O45" s="40"/>
      <c r="P45" s="40"/>
      <c r="Q45" s="40" t="s">
        <v>10</v>
      </c>
    </row>
    <row r="46" spans="1:17" s="47" customFormat="1" ht="24.95" hidden="1" customHeight="1">
      <c r="A46" s="40">
        <f t="shared" si="0"/>
        <v>36</v>
      </c>
      <c r="B46" s="41">
        <v>1</v>
      </c>
      <c r="C46" s="40" t="s">
        <v>255</v>
      </c>
      <c r="D46" s="42" t="s">
        <v>256</v>
      </c>
      <c r="E46" s="42" t="s">
        <v>257</v>
      </c>
      <c r="F46" s="42" t="s">
        <v>182</v>
      </c>
      <c r="G46" s="43">
        <v>174</v>
      </c>
      <c r="H46" s="44">
        <v>1</v>
      </c>
      <c r="I46" s="45" t="str">
        <f t="shared" si="1"/>
        <v/>
      </c>
      <c r="J46" s="45" t="str">
        <f t="shared" si="2"/>
        <v/>
      </c>
      <c r="K46" s="46"/>
      <c r="L46" s="40"/>
      <c r="M46" s="40"/>
      <c r="N46" s="40"/>
      <c r="O46" s="40"/>
      <c r="P46" s="40"/>
      <c r="Q46" s="40" t="s">
        <v>10</v>
      </c>
    </row>
    <row r="47" spans="1:17" s="47" customFormat="1" ht="24.95" hidden="1" customHeight="1">
      <c r="A47" s="40">
        <f t="shared" si="0"/>
        <v>37</v>
      </c>
      <c r="B47" s="41">
        <v>1</v>
      </c>
      <c r="C47" s="40" t="s">
        <v>258</v>
      </c>
      <c r="D47" s="42" t="s">
        <v>259</v>
      </c>
      <c r="E47" s="42" t="s">
        <v>260</v>
      </c>
      <c r="F47" s="42" t="s">
        <v>153</v>
      </c>
      <c r="G47" s="43">
        <v>175</v>
      </c>
      <c r="H47" s="44">
        <v>6</v>
      </c>
      <c r="I47" s="45" t="str">
        <f t="shared" si="1"/>
        <v/>
      </c>
      <c r="J47" s="259">
        <f>_xlfn.NUMBERVALUE(I47)</f>
        <v>0</v>
      </c>
      <c r="K47" s="46"/>
      <c r="L47" s="40"/>
      <c r="M47" s="40"/>
      <c r="N47" s="40"/>
      <c r="O47" s="40"/>
      <c r="P47" s="40"/>
      <c r="Q47" s="40" t="s">
        <v>10</v>
      </c>
    </row>
    <row r="48" spans="1:17" s="47" customFormat="1" ht="24.95" hidden="1" customHeight="1">
      <c r="A48" s="40">
        <f t="shared" si="0"/>
        <v>38</v>
      </c>
      <c r="B48" s="41">
        <v>1</v>
      </c>
      <c r="C48" s="40" t="s">
        <v>261</v>
      </c>
      <c r="D48" s="42" t="s">
        <v>262</v>
      </c>
      <c r="E48" s="42" t="s">
        <v>257</v>
      </c>
      <c r="F48" s="42" t="s">
        <v>182</v>
      </c>
      <c r="G48" s="43">
        <v>181</v>
      </c>
      <c r="H48" s="44">
        <v>1</v>
      </c>
      <c r="I48" s="45" t="str">
        <f t="shared" si="1"/>
        <v/>
      </c>
      <c r="J48" s="45" t="str">
        <f t="shared" si="2"/>
        <v/>
      </c>
      <c r="K48" s="46"/>
      <c r="L48" s="40"/>
      <c r="M48" s="40"/>
      <c r="N48" s="40"/>
      <c r="O48" s="40"/>
      <c r="P48" s="40"/>
      <c r="Q48" s="40" t="s">
        <v>10</v>
      </c>
    </row>
    <row r="49" spans="1:17" s="36" customFormat="1" ht="12.75" customHeight="1">
      <c r="A49" s="26">
        <f t="shared" si="0"/>
        <v>39</v>
      </c>
      <c r="B49" s="27">
        <v>1</v>
      </c>
      <c r="C49" s="26" t="s">
        <v>263</v>
      </c>
      <c r="D49" s="28" t="s">
        <v>264</v>
      </c>
      <c r="E49" s="28"/>
      <c r="F49" s="28"/>
      <c r="G49" s="50">
        <v>182</v>
      </c>
      <c r="H49" s="51">
        <v>12</v>
      </c>
      <c r="I49" s="33" t="str">
        <f t="shared" si="1"/>
        <v/>
      </c>
      <c r="J49" s="33" t="str">
        <f t="shared" si="2"/>
        <v/>
      </c>
      <c r="K49" s="34" t="s">
        <v>265</v>
      </c>
      <c r="L49" s="35"/>
      <c r="M49" s="35"/>
      <c r="N49" s="35"/>
      <c r="O49" s="35"/>
      <c r="P49" s="35"/>
      <c r="Q49" s="35"/>
    </row>
    <row r="50" spans="1:17" s="36" customFormat="1" ht="12.75" customHeight="1">
      <c r="A50" s="26">
        <f t="shared" si="0"/>
        <v>40</v>
      </c>
      <c r="B50" s="27">
        <v>1</v>
      </c>
      <c r="C50" s="26" t="s">
        <v>266</v>
      </c>
      <c r="D50" s="28" t="s">
        <v>267</v>
      </c>
      <c r="E50" s="28"/>
      <c r="F50" s="30" t="s">
        <v>268</v>
      </c>
      <c r="G50" s="31">
        <v>194</v>
      </c>
      <c r="H50" s="32">
        <v>17</v>
      </c>
      <c r="I50" s="33" t="str">
        <f t="shared" si="1"/>
        <v/>
      </c>
      <c r="J50" s="274">
        <f>IF(J51="-",_xlfn.NUMBERVALUE(I50)/100000*-1,_xlfn.NUMBERVALUE(I50)/100000)</f>
        <v>0</v>
      </c>
      <c r="K50" s="34"/>
      <c r="L50" s="35"/>
      <c r="M50" s="35"/>
      <c r="N50" s="35"/>
      <c r="O50" s="35"/>
      <c r="P50" s="35"/>
      <c r="Q50" s="35"/>
    </row>
    <row r="51" spans="1:17" s="36" customFormat="1" ht="24.95" customHeight="1">
      <c r="A51" s="26">
        <f t="shared" si="0"/>
        <v>41</v>
      </c>
      <c r="B51" s="27">
        <v>1</v>
      </c>
      <c r="C51" s="26" t="s">
        <v>269</v>
      </c>
      <c r="D51" s="28" t="s">
        <v>270</v>
      </c>
      <c r="E51" s="28" t="s">
        <v>208</v>
      </c>
      <c r="F51" s="30" t="s">
        <v>182</v>
      </c>
      <c r="G51" s="31">
        <v>211</v>
      </c>
      <c r="H51" s="32">
        <v>1</v>
      </c>
      <c r="I51" s="33" t="str">
        <f t="shared" si="1"/>
        <v/>
      </c>
      <c r="J51" s="33" t="str">
        <f t="shared" si="2"/>
        <v/>
      </c>
      <c r="K51" s="34"/>
      <c r="L51" s="35"/>
      <c r="M51" s="35"/>
      <c r="N51" s="35"/>
      <c r="O51" s="35"/>
      <c r="P51" s="35"/>
      <c r="Q51" s="35"/>
    </row>
    <row r="52" spans="1:17" s="36" customFormat="1" ht="24.95" customHeight="1">
      <c r="A52" s="26">
        <f t="shared" si="0"/>
        <v>42</v>
      </c>
      <c r="B52" s="27">
        <v>1</v>
      </c>
      <c r="C52" s="26" t="s">
        <v>271</v>
      </c>
      <c r="D52" s="28" t="s">
        <v>272</v>
      </c>
      <c r="E52" s="28" t="s">
        <v>273</v>
      </c>
      <c r="F52" s="30" t="s">
        <v>274</v>
      </c>
      <c r="G52" s="31">
        <v>212</v>
      </c>
      <c r="H52" s="32">
        <v>11</v>
      </c>
      <c r="I52" s="33" t="str">
        <f t="shared" si="1"/>
        <v/>
      </c>
      <c r="J52" s="274">
        <f>IF(J53="-",_xlfn.NUMBERVALUE(I52)/100000*-1,_xlfn.NUMBERVALUE(I52)/100000)</f>
        <v>0</v>
      </c>
      <c r="K52" s="34"/>
      <c r="L52" s="35"/>
      <c r="M52" s="35"/>
      <c r="N52" s="35"/>
      <c r="O52" s="35"/>
      <c r="P52" s="35"/>
      <c r="Q52" s="35"/>
    </row>
    <row r="53" spans="1:17" s="36" customFormat="1" ht="24.95" customHeight="1">
      <c r="A53" s="26">
        <f t="shared" si="0"/>
        <v>43</v>
      </c>
      <c r="B53" s="27">
        <v>1</v>
      </c>
      <c r="C53" s="26" t="s">
        <v>275</v>
      </c>
      <c r="D53" s="28" t="s">
        <v>276</v>
      </c>
      <c r="E53" s="28" t="s">
        <v>208</v>
      </c>
      <c r="F53" s="30" t="s">
        <v>182</v>
      </c>
      <c r="G53" s="31">
        <v>223</v>
      </c>
      <c r="H53" s="32">
        <v>1</v>
      </c>
      <c r="I53" s="33" t="str">
        <f t="shared" si="1"/>
        <v/>
      </c>
      <c r="J53" s="33" t="str">
        <f t="shared" si="2"/>
        <v/>
      </c>
      <c r="K53" s="34"/>
      <c r="L53" s="35"/>
      <c r="M53" s="35"/>
      <c r="N53" s="35"/>
      <c r="O53" s="35"/>
      <c r="P53" s="35"/>
      <c r="Q53" s="35"/>
    </row>
    <row r="54" spans="1:17" s="47" customFormat="1" ht="12.75" hidden="1" customHeight="1">
      <c r="A54" s="40">
        <f t="shared" si="0"/>
        <v>44</v>
      </c>
      <c r="B54" s="41">
        <v>1</v>
      </c>
      <c r="C54" s="40" t="s">
        <v>277</v>
      </c>
      <c r="D54" s="42" t="s">
        <v>278</v>
      </c>
      <c r="E54" s="42"/>
      <c r="F54" s="42" t="s">
        <v>156</v>
      </c>
      <c r="G54" s="43">
        <v>224</v>
      </c>
      <c r="H54" s="44">
        <v>2</v>
      </c>
      <c r="I54" s="45" t="str">
        <f t="shared" si="1"/>
        <v/>
      </c>
      <c r="J54" s="45" t="str">
        <f t="shared" si="2"/>
        <v/>
      </c>
      <c r="K54" s="46"/>
      <c r="L54" s="40"/>
      <c r="M54" s="40"/>
      <c r="N54" s="40"/>
      <c r="O54" s="40"/>
      <c r="P54" s="40"/>
      <c r="Q54" s="40" t="s">
        <v>10</v>
      </c>
    </row>
    <row r="55" spans="1:17" s="47" customFormat="1" ht="12.75" hidden="1" customHeight="1">
      <c r="A55" s="40">
        <f t="shared" si="0"/>
        <v>45</v>
      </c>
      <c r="B55" s="41">
        <v>1</v>
      </c>
      <c r="C55" s="40" t="s">
        <v>243</v>
      </c>
      <c r="D55" s="42"/>
      <c r="E55" s="42"/>
      <c r="F55" s="42"/>
      <c r="G55" s="43">
        <v>226</v>
      </c>
      <c r="H55" s="44">
        <v>1</v>
      </c>
      <c r="I55" s="45" t="str">
        <f t="shared" si="1"/>
        <v/>
      </c>
      <c r="J55" s="45" t="str">
        <f t="shared" si="2"/>
        <v/>
      </c>
      <c r="K55" s="46"/>
      <c r="L55" s="40"/>
      <c r="M55" s="40"/>
      <c r="N55" s="40"/>
      <c r="O55" s="40"/>
      <c r="P55" s="40"/>
      <c r="Q55" s="40" t="s">
        <v>10</v>
      </c>
    </row>
    <row r="56" spans="1:17" s="36" customFormat="1" ht="24.95" customHeight="1">
      <c r="A56" s="26">
        <f t="shared" si="0"/>
        <v>46</v>
      </c>
      <c r="B56" s="27">
        <v>1</v>
      </c>
      <c r="C56" s="26" t="s">
        <v>279</v>
      </c>
      <c r="D56" s="28" t="s">
        <v>280</v>
      </c>
      <c r="E56" s="28" t="s">
        <v>281</v>
      </c>
      <c r="F56" s="30" t="s">
        <v>282</v>
      </c>
      <c r="G56" s="31">
        <v>227</v>
      </c>
      <c r="H56" s="32">
        <v>3</v>
      </c>
      <c r="I56" s="33" t="str">
        <f t="shared" si="1"/>
        <v/>
      </c>
      <c r="J56" s="33" t="str">
        <f t="shared" si="2"/>
        <v/>
      </c>
      <c r="K56" s="34"/>
      <c r="L56" s="35"/>
      <c r="M56" s="35"/>
      <c r="N56" s="35"/>
      <c r="O56" s="35"/>
      <c r="P56" s="35"/>
      <c r="Q56" s="35"/>
    </row>
    <row r="57" spans="1:17" s="47" customFormat="1" ht="24.95" hidden="1" customHeight="1">
      <c r="A57" s="40">
        <f t="shared" si="0"/>
        <v>47</v>
      </c>
      <c r="B57" s="41">
        <v>1</v>
      </c>
      <c r="C57" s="40" t="s">
        <v>283</v>
      </c>
      <c r="D57" s="42" t="s">
        <v>284</v>
      </c>
      <c r="E57" s="42" t="s">
        <v>285</v>
      </c>
      <c r="F57" s="42" t="s">
        <v>182</v>
      </c>
      <c r="G57" s="43">
        <v>230</v>
      </c>
      <c r="H57" s="44">
        <v>1</v>
      </c>
      <c r="I57" s="45" t="str">
        <f t="shared" si="1"/>
        <v/>
      </c>
      <c r="J57" s="45" t="str">
        <f t="shared" si="2"/>
        <v/>
      </c>
      <c r="K57" s="46"/>
      <c r="L57" s="40"/>
      <c r="M57" s="40"/>
      <c r="N57" s="40"/>
      <c r="O57" s="40"/>
      <c r="P57" s="40"/>
      <c r="Q57" s="40" t="s">
        <v>10</v>
      </c>
    </row>
    <row r="58" spans="1:17" s="36" customFormat="1" ht="24.95" customHeight="1">
      <c r="A58" s="26">
        <f t="shared" si="0"/>
        <v>48</v>
      </c>
      <c r="B58" s="27">
        <v>1</v>
      </c>
      <c r="C58" s="26" t="s">
        <v>286</v>
      </c>
      <c r="D58" s="28" t="s">
        <v>287</v>
      </c>
      <c r="E58" s="28" t="s">
        <v>288</v>
      </c>
      <c r="F58" s="30" t="s">
        <v>182</v>
      </c>
      <c r="G58" s="31">
        <v>231</v>
      </c>
      <c r="H58" s="32">
        <v>1</v>
      </c>
      <c r="I58" s="33" t="str">
        <f t="shared" si="1"/>
        <v/>
      </c>
      <c r="J58" s="33" t="str">
        <f t="shared" si="2"/>
        <v/>
      </c>
      <c r="K58" s="34" t="s">
        <v>289</v>
      </c>
      <c r="L58" s="35" t="s">
        <v>289</v>
      </c>
      <c r="M58" s="35" t="s">
        <v>289</v>
      </c>
      <c r="N58" s="35" t="s">
        <v>289</v>
      </c>
      <c r="O58" s="35" t="s">
        <v>289</v>
      </c>
      <c r="P58" s="35" t="s">
        <v>289</v>
      </c>
      <c r="Q58" s="35"/>
    </row>
    <row r="59" spans="1:17" s="47" customFormat="1" ht="12.75" hidden="1" customHeight="1">
      <c r="A59" s="40">
        <f t="shared" si="0"/>
        <v>49</v>
      </c>
      <c r="B59" s="41">
        <v>1</v>
      </c>
      <c r="C59" s="40" t="s">
        <v>290</v>
      </c>
      <c r="D59" s="42" t="s">
        <v>291</v>
      </c>
      <c r="E59" s="42"/>
      <c r="F59" s="42" t="s">
        <v>282</v>
      </c>
      <c r="G59" s="43">
        <v>232</v>
      </c>
      <c r="H59" s="44">
        <v>3</v>
      </c>
      <c r="I59" s="45" t="str">
        <f t="shared" si="1"/>
        <v/>
      </c>
      <c r="J59" s="45" t="str">
        <f t="shared" si="2"/>
        <v/>
      </c>
      <c r="K59" s="46"/>
      <c r="L59" s="40"/>
      <c r="M59" s="40"/>
      <c r="N59" s="40"/>
      <c r="O59" s="40"/>
      <c r="P59" s="40"/>
      <c r="Q59" s="40" t="s">
        <v>10</v>
      </c>
    </row>
    <row r="60" spans="1:17" s="36" customFormat="1" ht="12.75" customHeight="1">
      <c r="A60" s="26">
        <f t="shared" si="0"/>
        <v>50</v>
      </c>
      <c r="B60" s="27">
        <v>1</v>
      </c>
      <c r="C60" s="26" t="s">
        <v>292</v>
      </c>
      <c r="D60" s="28" t="s">
        <v>293</v>
      </c>
      <c r="E60" s="28"/>
      <c r="F60" s="30" t="s">
        <v>254</v>
      </c>
      <c r="G60" s="31">
        <v>235</v>
      </c>
      <c r="H60" s="32">
        <v>6</v>
      </c>
      <c r="I60" s="33" t="str">
        <f t="shared" si="1"/>
        <v/>
      </c>
      <c r="J60" s="33" t="str">
        <f t="shared" si="2"/>
        <v/>
      </c>
      <c r="K60" s="34"/>
      <c r="L60" s="35"/>
      <c r="M60" s="35"/>
      <c r="N60" s="35"/>
      <c r="O60" s="35"/>
      <c r="P60" s="35"/>
      <c r="Q60" s="35"/>
    </row>
    <row r="61" spans="1:17" s="36" customFormat="1" ht="12.75" customHeight="1" outlineLevel="1">
      <c r="A61" s="35">
        <f t="shared" si="0"/>
        <v>50.1</v>
      </c>
      <c r="B61" s="37">
        <v>2</v>
      </c>
      <c r="C61" s="35" t="s">
        <v>294</v>
      </c>
      <c r="D61" s="30" t="s">
        <v>295</v>
      </c>
      <c r="E61" s="30"/>
      <c r="F61" s="30" t="s">
        <v>156</v>
      </c>
      <c r="G61" s="31">
        <v>235</v>
      </c>
      <c r="H61" s="32">
        <v>2</v>
      </c>
      <c r="I61" s="33" t="str">
        <f t="shared" si="1"/>
        <v/>
      </c>
      <c r="J61" s="33" t="str">
        <f t="shared" si="2"/>
        <v/>
      </c>
      <c r="K61" s="34"/>
      <c r="L61" s="35"/>
      <c r="M61" s="35"/>
      <c r="N61" s="35"/>
      <c r="O61" s="35"/>
      <c r="P61" s="35"/>
      <c r="Q61" s="35"/>
    </row>
    <row r="62" spans="1:17" s="36" customFormat="1" ht="12.75" customHeight="1" outlineLevel="1">
      <c r="A62" s="35">
        <f t="shared" si="0"/>
        <v>50.2</v>
      </c>
      <c r="B62" s="37">
        <v>2</v>
      </c>
      <c r="C62" s="35" t="s">
        <v>296</v>
      </c>
      <c r="D62" s="30" t="s">
        <v>297</v>
      </c>
      <c r="E62" s="30"/>
      <c r="F62" s="30" t="s">
        <v>156</v>
      </c>
      <c r="G62" s="31">
        <v>237</v>
      </c>
      <c r="H62" s="32">
        <v>2</v>
      </c>
      <c r="I62" s="33" t="str">
        <f t="shared" si="1"/>
        <v/>
      </c>
      <c r="J62" s="33" t="str">
        <f t="shared" si="2"/>
        <v/>
      </c>
      <c r="K62" s="34"/>
      <c r="L62" s="35"/>
      <c r="M62" s="35"/>
      <c r="N62" s="35"/>
      <c r="O62" s="35"/>
      <c r="P62" s="35"/>
      <c r="Q62" s="35"/>
    </row>
    <row r="63" spans="1:17" s="36" customFormat="1" ht="12.75" customHeight="1" outlineLevel="1">
      <c r="A63" s="35">
        <f t="shared" si="0"/>
        <v>50.300000000000004</v>
      </c>
      <c r="B63" s="37">
        <v>2</v>
      </c>
      <c r="C63" s="35" t="s">
        <v>298</v>
      </c>
      <c r="D63" s="30" t="s">
        <v>299</v>
      </c>
      <c r="E63" s="30"/>
      <c r="F63" s="30" t="s">
        <v>156</v>
      </c>
      <c r="G63" s="31">
        <v>239</v>
      </c>
      <c r="H63" s="32">
        <v>2</v>
      </c>
      <c r="I63" s="33" t="str">
        <f t="shared" si="1"/>
        <v/>
      </c>
      <c r="J63" s="33" t="str">
        <f t="shared" si="2"/>
        <v/>
      </c>
      <c r="K63" s="34"/>
      <c r="L63" s="35"/>
      <c r="M63" s="35"/>
      <c r="N63" s="35"/>
      <c r="O63" s="35"/>
      <c r="P63" s="35"/>
      <c r="Q63" s="35"/>
    </row>
    <row r="64" spans="1:17" s="36" customFormat="1" ht="12.75" customHeight="1">
      <c r="A64" s="26">
        <f t="shared" si="0"/>
        <v>51</v>
      </c>
      <c r="B64" s="27">
        <v>1</v>
      </c>
      <c r="C64" s="26" t="s">
        <v>300</v>
      </c>
      <c r="D64" s="28" t="s">
        <v>5539</v>
      </c>
      <c r="E64" s="28"/>
      <c r="F64" s="30" t="s">
        <v>282</v>
      </c>
      <c r="G64" s="31">
        <v>241</v>
      </c>
      <c r="H64" s="32">
        <v>3</v>
      </c>
      <c r="I64" s="33" t="str">
        <f t="shared" si="1"/>
        <v/>
      </c>
      <c r="J64" s="33" t="str">
        <f t="shared" si="2"/>
        <v/>
      </c>
      <c r="K64" s="34"/>
      <c r="L64" s="35"/>
      <c r="M64" s="35"/>
      <c r="N64" s="35"/>
      <c r="O64" s="35"/>
      <c r="P64" s="35"/>
      <c r="Q64" s="35"/>
    </row>
    <row r="65" spans="1:17" s="47" customFormat="1" ht="24.95" hidden="1" customHeight="1">
      <c r="A65" s="40">
        <f t="shared" si="0"/>
        <v>52</v>
      </c>
      <c r="B65" s="41">
        <v>1</v>
      </c>
      <c r="C65" s="40" t="s">
        <v>302</v>
      </c>
      <c r="D65" s="42" t="s">
        <v>303</v>
      </c>
      <c r="E65" s="42" t="s">
        <v>304</v>
      </c>
      <c r="F65" s="42" t="s">
        <v>156</v>
      </c>
      <c r="G65" s="43">
        <v>244</v>
      </c>
      <c r="H65" s="44">
        <v>2</v>
      </c>
      <c r="I65" s="45" t="str">
        <f t="shared" si="1"/>
        <v/>
      </c>
      <c r="J65" s="45" t="str">
        <f t="shared" si="2"/>
        <v/>
      </c>
      <c r="K65" s="46"/>
      <c r="L65" s="40"/>
      <c r="M65" s="40"/>
      <c r="N65" s="40"/>
      <c r="O65" s="40"/>
      <c r="P65" s="40"/>
      <c r="Q65" s="40" t="s">
        <v>10</v>
      </c>
    </row>
    <row r="66" spans="1:17" s="36" customFormat="1" ht="12.75" customHeight="1">
      <c r="A66" s="26">
        <f t="shared" si="0"/>
        <v>53</v>
      </c>
      <c r="B66" s="27">
        <v>1</v>
      </c>
      <c r="C66" s="26" t="s">
        <v>305</v>
      </c>
      <c r="D66" s="28" t="s">
        <v>306</v>
      </c>
      <c r="E66" s="28"/>
      <c r="F66" s="30" t="s">
        <v>307</v>
      </c>
      <c r="G66" s="31">
        <v>246</v>
      </c>
      <c r="H66" s="32">
        <v>12</v>
      </c>
      <c r="I66" s="33" t="str">
        <f t="shared" si="1"/>
        <v/>
      </c>
      <c r="J66" s="33" t="str">
        <f t="shared" si="2"/>
        <v/>
      </c>
      <c r="K66" s="34" t="s">
        <v>308</v>
      </c>
      <c r="L66" s="35" t="s">
        <v>308</v>
      </c>
      <c r="M66" s="35" t="s">
        <v>308</v>
      </c>
      <c r="N66" s="35" t="s">
        <v>308</v>
      </c>
      <c r="O66" s="35" t="s">
        <v>308</v>
      </c>
      <c r="P66" s="35" t="s">
        <v>308</v>
      </c>
      <c r="Q66" s="35"/>
    </row>
    <row r="67" spans="1:17" s="36" customFormat="1" ht="12.75" customHeight="1" outlineLevel="1">
      <c r="A67" s="26">
        <f t="shared" si="0"/>
        <v>53.1</v>
      </c>
      <c r="B67" s="27">
        <v>2</v>
      </c>
      <c r="C67" s="35" t="s">
        <v>309</v>
      </c>
      <c r="D67" s="35" t="s">
        <v>310</v>
      </c>
      <c r="E67" s="35"/>
      <c r="F67" s="35" t="s">
        <v>156</v>
      </c>
      <c r="G67" s="31">
        <v>246</v>
      </c>
      <c r="H67" s="32">
        <v>2</v>
      </c>
      <c r="I67" s="33" t="str">
        <f t="shared" si="1"/>
        <v/>
      </c>
      <c r="J67" s="192" t="str">
        <f t="shared" si="2"/>
        <v/>
      </c>
      <c r="K67" s="34"/>
      <c r="L67" s="35"/>
      <c r="M67" s="35"/>
      <c r="N67" s="35"/>
      <c r="O67" s="35"/>
      <c r="P67" s="35"/>
      <c r="Q67" s="35"/>
    </row>
    <row r="68" spans="1:17" s="36" customFormat="1" ht="12.75" customHeight="1" outlineLevel="1">
      <c r="A68" s="26">
        <f t="shared" si="0"/>
        <v>53.2</v>
      </c>
      <c r="B68" s="27">
        <v>2</v>
      </c>
      <c r="C68" s="35" t="s">
        <v>311</v>
      </c>
      <c r="D68" s="35" t="s">
        <v>312</v>
      </c>
      <c r="E68" s="35"/>
      <c r="F68" s="35" t="s">
        <v>313</v>
      </c>
      <c r="G68" s="31">
        <v>248</v>
      </c>
      <c r="H68" s="32">
        <v>9</v>
      </c>
      <c r="I68" s="33" t="str">
        <f t="shared" si="1"/>
        <v/>
      </c>
      <c r="J68" s="33" t="str">
        <f t="shared" ref="J68:J131" si="3">I68</f>
        <v/>
      </c>
      <c r="K68" s="34"/>
      <c r="L68" s="34"/>
      <c r="M68" s="34"/>
      <c r="N68" s="34"/>
      <c r="O68" s="34"/>
      <c r="P68" s="34"/>
      <c r="Q68" s="35"/>
    </row>
    <row r="69" spans="1:17" s="36" customFormat="1" ht="12.75" customHeight="1" outlineLevel="1">
      <c r="A69" s="26">
        <f t="shared" ref="A69:A70" si="4">IF(B69=1,TRUNC(A68)+1,A68+0.1)</f>
        <v>53.300000000000004</v>
      </c>
      <c r="B69" s="27">
        <v>2</v>
      </c>
      <c r="C69" s="35" t="s">
        <v>314</v>
      </c>
      <c r="D69" s="35" t="s">
        <v>315</v>
      </c>
      <c r="E69" s="35"/>
      <c r="F69" s="35" t="s">
        <v>182</v>
      </c>
      <c r="G69" s="31">
        <v>257</v>
      </c>
      <c r="H69" s="32">
        <v>1</v>
      </c>
      <c r="I69" s="33" t="str">
        <f t="shared" si="1"/>
        <v/>
      </c>
      <c r="J69" s="33" t="str">
        <f t="shared" si="3"/>
        <v/>
      </c>
      <c r="K69" s="34"/>
      <c r="L69" s="35"/>
      <c r="M69" s="35"/>
      <c r="N69" s="35"/>
      <c r="O69" s="35"/>
      <c r="P69" s="35"/>
      <c r="Q69" s="35"/>
    </row>
    <row r="70" spans="1:17" s="36" customFormat="1" ht="12.75" customHeight="1">
      <c r="A70" s="26">
        <f t="shared" si="4"/>
        <v>54</v>
      </c>
      <c r="B70" s="27">
        <v>1</v>
      </c>
      <c r="C70" s="26" t="s">
        <v>316</v>
      </c>
      <c r="D70" s="28" t="s">
        <v>317</v>
      </c>
      <c r="E70" s="28"/>
      <c r="F70" s="30" t="s">
        <v>254</v>
      </c>
      <c r="G70" s="31">
        <v>258</v>
      </c>
      <c r="H70" s="32">
        <v>6</v>
      </c>
      <c r="I70" s="33" t="str">
        <f t="shared" si="1"/>
        <v/>
      </c>
      <c r="J70" s="33" t="str">
        <f t="shared" si="3"/>
        <v/>
      </c>
      <c r="K70" s="39" t="s">
        <v>318</v>
      </c>
      <c r="L70" s="39" t="s">
        <v>318</v>
      </c>
      <c r="M70" s="39" t="s">
        <v>318</v>
      </c>
      <c r="N70" s="39" t="s">
        <v>318</v>
      </c>
      <c r="O70" s="39" t="s">
        <v>318</v>
      </c>
      <c r="P70" s="39" t="s">
        <v>318</v>
      </c>
      <c r="Q70" s="39"/>
    </row>
    <row r="71" spans="1:17" s="36" customFormat="1" ht="12.75" customHeight="1" outlineLevel="1">
      <c r="A71" s="35">
        <f>IF(B71=1,TRUNC(A69)+1,A69+0.1)</f>
        <v>53.400000000000006</v>
      </c>
      <c r="B71" s="37">
        <v>2</v>
      </c>
      <c r="C71" s="35" t="s">
        <v>319</v>
      </c>
      <c r="D71" s="35" t="s">
        <v>320</v>
      </c>
      <c r="E71" s="35"/>
      <c r="F71" s="35" t="s">
        <v>182</v>
      </c>
      <c r="G71" s="31">
        <v>258</v>
      </c>
      <c r="H71" s="32">
        <v>1</v>
      </c>
      <c r="I71" s="33" t="str">
        <f t="shared" si="1"/>
        <v/>
      </c>
      <c r="J71" s="33" t="str">
        <f t="shared" si="3"/>
        <v/>
      </c>
      <c r="K71" s="34"/>
      <c r="L71" s="35"/>
      <c r="M71" s="35"/>
      <c r="N71" s="35"/>
      <c r="O71" s="35"/>
      <c r="P71" s="35"/>
      <c r="Q71" s="35"/>
    </row>
    <row r="72" spans="1:17" s="36" customFormat="1" ht="12.75" customHeight="1" outlineLevel="1">
      <c r="A72" s="35">
        <f>IF(B72=1,TRUNC(A70)+1,A70+0.1)</f>
        <v>54.1</v>
      </c>
      <c r="B72" s="37">
        <v>2</v>
      </c>
      <c r="C72" s="35" t="s">
        <v>321</v>
      </c>
      <c r="D72" s="35" t="s">
        <v>322</v>
      </c>
      <c r="E72" s="35"/>
      <c r="F72" s="35" t="s">
        <v>323</v>
      </c>
      <c r="G72" s="31">
        <v>258</v>
      </c>
      <c r="H72" s="32">
        <v>5</v>
      </c>
      <c r="I72" s="33" t="str">
        <f t="shared" si="1"/>
        <v/>
      </c>
      <c r="J72" s="33" t="str">
        <f t="shared" si="3"/>
        <v/>
      </c>
      <c r="K72" s="34"/>
      <c r="L72" s="35"/>
      <c r="M72" s="35"/>
      <c r="N72" s="35"/>
      <c r="O72" s="35"/>
      <c r="P72" s="35"/>
      <c r="Q72" s="35"/>
    </row>
    <row r="73" spans="1:17" s="36" customFormat="1" ht="12.75" customHeight="1">
      <c r="A73" s="26">
        <f>IF(B73=1,TRUNC(A70)+1,A70+0.1)</f>
        <v>55</v>
      </c>
      <c r="B73" s="27">
        <v>1</v>
      </c>
      <c r="C73" s="26" t="s">
        <v>243</v>
      </c>
      <c r="D73" s="28"/>
      <c r="E73" s="28"/>
      <c r="F73" s="30"/>
      <c r="G73" s="31">
        <v>264</v>
      </c>
      <c r="H73" s="32">
        <v>2</v>
      </c>
      <c r="I73" s="33" t="str">
        <f t="shared" si="1"/>
        <v/>
      </c>
      <c r="J73" s="33" t="str">
        <f t="shared" si="3"/>
        <v/>
      </c>
      <c r="K73" s="34"/>
      <c r="L73" s="35"/>
      <c r="M73" s="35"/>
      <c r="N73" s="35"/>
      <c r="O73" s="35"/>
      <c r="P73" s="35"/>
      <c r="Q73" s="35"/>
    </row>
    <row r="74" spans="1:17" s="36" customFormat="1" ht="12.75" customHeight="1">
      <c r="A74" s="26">
        <f>IF(B74=1,TRUNC(A73)+1,A73+0.1)</f>
        <v>56</v>
      </c>
      <c r="B74" s="27">
        <v>1</v>
      </c>
      <c r="C74" s="26" t="s">
        <v>324</v>
      </c>
      <c r="D74" s="28" t="s">
        <v>325</v>
      </c>
      <c r="E74" s="28"/>
      <c r="F74" s="30" t="s">
        <v>254</v>
      </c>
      <c r="G74" s="31">
        <v>266</v>
      </c>
      <c r="H74" s="32">
        <v>6</v>
      </c>
      <c r="I74" s="33" t="str">
        <f t="shared" si="1"/>
        <v/>
      </c>
      <c r="J74" s="33" t="str">
        <f t="shared" si="3"/>
        <v/>
      </c>
      <c r="K74" s="39" t="s">
        <v>326</v>
      </c>
      <c r="L74" s="39" t="s">
        <v>326</v>
      </c>
      <c r="M74" s="39" t="s">
        <v>326</v>
      </c>
      <c r="N74" s="39" t="s">
        <v>326</v>
      </c>
      <c r="O74" s="39" t="s">
        <v>326</v>
      </c>
      <c r="P74" s="39" t="s">
        <v>326</v>
      </c>
      <c r="Q74" s="39"/>
    </row>
    <row r="75" spans="1:17" s="36" customFormat="1" ht="12.75" customHeight="1" outlineLevel="1">
      <c r="A75" s="35">
        <f>IF(B75=1,TRUNC(A74)+1,A74+0.1)</f>
        <v>56.1</v>
      </c>
      <c r="B75" s="37">
        <v>2</v>
      </c>
      <c r="C75" s="35" t="s">
        <v>327</v>
      </c>
      <c r="D75" s="30" t="s">
        <v>328</v>
      </c>
      <c r="E75" s="30"/>
      <c r="F75" s="30" t="s">
        <v>156</v>
      </c>
      <c r="G75" s="31">
        <v>266</v>
      </c>
      <c r="H75" s="32">
        <v>2</v>
      </c>
      <c r="I75" s="33" t="str">
        <f t="shared" si="1"/>
        <v/>
      </c>
      <c r="J75" s="33" t="str">
        <f t="shared" si="3"/>
        <v/>
      </c>
      <c r="K75" s="34"/>
      <c r="L75" s="35"/>
      <c r="M75" s="35"/>
      <c r="N75" s="35"/>
      <c r="O75" s="35"/>
      <c r="P75" s="35"/>
      <c r="Q75" s="35"/>
    </row>
    <row r="76" spans="1:17" s="36" customFormat="1" ht="12.75" customHeight="1" outlineLevel="1">
      <c r="A76" s="35">
        <f>IF(B76=1,TRUNC(A75)+1,A75+0.1)</f>
        <v>56.2</v>
      </c>
      <c r="B76" s="37">
        <v>2</v>
      </c>
      <c r="C76" s="35" t="s">
        <v>329</v>
      </c>
      <c r="D76" s="30" t="s">
        <v>330</v>
      </c>
      <c r="E76" s="30"/>
      <c r="F76" s="30" t="s">
        <v>156</v>
      </c>
      <c r="G76" s="31">
        <v>268</v>
      </c>
      <c r="H76" s="32">
        <v>2</v>
      </c>
      <c r="I76" s="33" t="str">
        <f t="shared" si="1"/>
        <v/>
      </c>
      <c r="J76" s="33" t="str">
        <f t="shared" si="3"/>
        <v/>
      </c>
      <c r="K76" s="34"/>
      <c r="L76" s="35"/>
      <c r="M76" s="35"/>
      <c r="N76" s="35"/>
      <c r="O76" s="35"/>
      <c r="P76" s="35"/>
      <c r="Q76" s="35"/>
    </row>
    <row r="77" spans="1:17" s="36" customFormat="1" ht="12.75" customHeight="1" outlineLevel="1">
      <c r="A77" s="35">
        <f>IF(B77=1,TRUNC(A76)+1,A76+0.1)</f>
        <v>56.300000000000004</v>
      </c>
      <c r="B77" s="37">
        <v>2</v>
      </c>
      <c r="C77" s="35" t="s">
        <v>331</v>
      </c>
      <c r="D77" s="30" t="s">
        <v>332</v>
      </c>
      <c r="E77" s="30"/>
      <c r="F77" s="30" t="s">
        <v>156</v>
      </c>
      <c r="G77" s="31">
        <v>270</v>
      </c>
      <c r="H77" s="32">
        <v>2</v>
      </c>
      <c r="I77" s="33" t="str">
        <f t="shared" si="1"/>
        <v/>
      </c>
      <c r="J77" s="33" t="str">
        <f t="shared" si="3"/>
        <v/>
      </c>
      <c r="K77" s="34"/>
      <c r="L77" s="35"/>
      <c r="M77" s="35"/>
      <c r="N77" s="35"/>
      <c r="O77" s="35"/>
      <c r="P77" s="35"/>
      <c r="Q77" s="35"/>
    </row>
    <row r="78" spans="1:17" s="36" customFormat="1" ht="24.95" customHeight="1">
      <c r="A78" s="26">
        <f t="shared" ref="A78:A141" si="5">IF(B78=1,TRUNC(A77)+1,A77+0.1)</f>
        <v>57</v>
      </c>
      <c r="B78" s="27">
        <v>1</v>
      </c>
      <c r="C78" s="26" t="s">
        <v>333</v>
      </c>
      <c r="D78" s="28" t="s">
        <v>334</v>
      </c>
      <c r="E78" s="28" t="s">
        <v>335</v>
      </c>
      <c r="F78" s="30" t="s">
        <v>156</v>
      </c>
      <c r="G78" s="31">
        <v>272</v>
      </c>
      <c r="H78" s="32">
        <v>2</v>
      </c>
      <c r="I78" s="33" t="str">
        <f t="shared" si="1"/>
        <v/>
      </c>
      <c r="J78" s="33" t="str">
        <f t="shared" si="3"/>
        <v/>
      </c>
      <c r="K78" s="34"/>
      <c r="L78" s="35"/>
      <c r="M78" s="35"/>
      <c r="N78" s="35"/>
      <c r="O78" s="35"/>
      <c r="P78" s="35"/>
      <c r="Q78" s="35"/>
    </row>
    <row r="79" spans="1:17" s="36" customFormat="1" ht="24.95" customHeight="1">
      <c r="A79" s="26">
        <f t="shared" si="5"/>
        <v>58</v>
      </c>
      <c r="B79" s="27">
        <v>1</v>
      </c>
      <c r="C79" s="26" t="s">
        <v>336</v>
      </c>
      <c r="D79" s="28" t="s">
        <v>337</v>
      </c>
      <c r="E79" s="28" t="s">
        <v>338</v>
      </c>
      <c r="F79" s="30" t="s">
        <v>182</v>
      </c>
      <c r="G79" s="31">
        <v>274</v>
      </c>
      <c r="H79" s="32">
        <v>1</v>
      </c>
      <c r="I79" s="33" t="str">
        <f t="shared" si="1"/>
        <v/>
      </c>
      <c r="J79" s="33" t="str">
        <f t="shared" si="3"/>
        <v/>
      </c>
      <c r="K79" s="34" t="s">
        <v>339</v>
      </c>
      <c r="L79" s="35" t="s">
        <v>339</v>
      </c>
      <c r="M79" s="35" t="s">
        <v>339</v>
      </c>
      <c r="N79" s="35" t="s">
        <v>339</v>
      </c>
      <c r="O79" s="35" t="s">
        <v>339</v>
      </c>
      <c r="P79" s="35" t="s">
        <v>339</v>
      </c>
      <c r="Q79" s="35"/>
    </row>
    <row r="80" spans="1:17" s="36" customFormat="1" ht="12.75" customHeight="1">
      <c r="A80" s="26">
        <f t="shared" si="5"/>
        <v>59</v>
      </c>
      <c r="B80" s="27">
        <v>1</v>
      </c>
      <c r="C80" s="26" t="s">
        <v>340</v>
      </c>
      <c r="D80" s="28" t="s">
        <v>341</v>
      </c>
      <c r="E80" s="28"/>
      <c r="F80" s="30" t="s">
        <v>342</v>
      </c>
      <c r="G80" s="31">
        <v>275</v>
      </c>
      <c r="H80" s="32">
        <v>8</v>
      </c>
      <c r="I80" s="33" t="str">
        <f t="shared" si="1"/>
        <v/>
      </c>
      <c r="J80" s="245" t="str">
        <f t="shared" ref="J80:J83" si="6">IF(AND(I80&lt;&gt;"00000000",I80&lt;&gt;""),DATE(LEFT(I80,4),MID(I80,5,2),RIGHT(I80,2)),"")</f>
        <v/>
      </c>
      <c r="K80" s="34"/>
      <c r="L80" s="35"/>
      <c r="M80" s="35"/>
      <c r="N80" s="35"/>
      <c r="O80" s="35"/>
      <c r="P80" s="35"/>
      <c r="Q80" s="35"/>
    </row>
    <row r="81" spans="1:17" s="36" customFormat="1" ht="12.75" customHeight="1">
      <c r="A81" s="26">
        <f t="shared" si="5"/>
        <v>60</v>
      </c>
      <c r="B81" s="27">
        <v>1</v>
      </c>
      <c r="C81" s="26" t="s">
        <v>343</v>
      </c>
      <c r="D81" s="28" t="s">
        <v>344</v>
      </c>
      <c r="E81" s="28"/>
      <c r="F81" s="30" t="s">
        <v>342</v>
      </c>
      <c r="G81" s="31">
        <v>283</v>
      </c>
      <c r="H81" s="32">
        <v>8</v>
      </c>
      <c r="I81" s="33" t="str">
        <f t="shared" ref="I81:I144" si="7">MID($I$1,G81,H81)</f>
        <v/>
      </c>
      <c r="J81" s="245" t="str">
        <f t="shared" si="6"/>
        <v/>
      </c>
      <c r="K81" s="34" t="s">
        <v>345</v>
      </c>
      <c r="L81" s="35" t="s">
        <v>345</v>
      </c>
      <c r="M81" s="35" t="s">
        <v>345</v>
      </c>
      <c r="N81" s="35" t="s">
        <v>345</v>
      </c>
      <c r="O81" s="35" t="s">
        <v>345</v>
      </c>
      <c r="P81" s="35" t="s">
        <v>345</v>
      </c>
      <c r="Q81" s="35"/>
    </row>
    <row r="82" spans="1:17" s="36" customFormat="1" ht="12.75" customHeight="1">
      <c r="A82" s="26">
        <f t="shared" si="5"/>
        <v>61</v>
      </c>
      <c r="B82" s="27">
        <v>1</v>
      </c>
      <c r="C82" s="26" t="s">
        <v>346</v>
      </c>
      <c r="D82" s="28" t="s">
        <v>347</v>
      </c>
      <c r="E82" s="28"/>
      <c r="F82" s="30" t="s">
        <v>342</v>
      </c>
      <c r="G82" s="31">
        <v>291</v>
      </c>
      <c r="H82" s="32">
        <v>8</v>
      </c>
      <c r="I82" s="33" t="str">
        <f t="shared" si="7"/>
        <v/>
      </c>
      <c r="J82" s="245" t="str">
        <f t="shared" si="6"/>
        <v/>
      </c>
      <c r="K82" s="34" t="s">
        <v>348</v>
      </c>
      <c r="L82" s="35" t="s">
        <v>348</v>
      </c>
      <c r="M82" s="35" t="s">
        <v>348</v>
      </c>
      <c r="N82" s="35" t="s">
        <v>348</v>
      </c>
      <c r="O82" s="35" t="s">
        <v>348</v>
      </c>
      <c r="P82" s="35" t="s">
        <v>348</v>
      </c>
      <c r="Q82" s="35"/>
    </row>
    <row r="83" spans="1:17" s="36" customFormat="1" ht="12.75" customHeight="1">
      <c r="A83" s="26">
        <f t="shared" si="5"/>
        <v>62</v>
      </c>
      <c r="B83" s="27">
        <v>1</v>
      </c>
      <c r="C83" s="26" t="s">
        <v>349</v>
      </c>
      <c r="D83" s="28" t="s">
        <v>350</v>
      </c>
      <c r="E83" s="28"/>
      <c r="F83" s="30" t="s">
        <v>342</v>
      </c>
      <c r="G83" s="31">
        <v>299</v>
      </c>
      <c r="H83" s="32">
        <v>8</v>
      </c>
      <c r="I83" s="33" t="str">
        <f t="shared" si="7"/>
        <v/>
      </c>
      <c r="J83" s="245" t="str">
        <f t="shared" si="6"/>
        <v/>
      </c>
      <c r="K83" s="34" t="s">
        <v>351</v>
      </c>
      <c r="L83" s="35" t="s">
        <v>351</v>
      </c>
      <c r="M83" s="35" t="s">
        <v>351</v>
      </c>
      <c r="N83" s="35" t="s">
        <v>351</v>
      </c>
      <c r="O83" s="35" t="s">
        <v>351</v>
      </c>
      <c r="P83" s="35" t="s">
        <v>351</v>
      </c>
      <c r="Q83" s="35"/>
    </row>
    <row r="84" spans="1:17" s="36" customFormat="1" ht="24.95" customHeight="1">
      <c r="A84" s="26">
        <f t="shared" si="5"/>
        <v>63</v>
      </c>
      <c r="B84" s="27">
        <v>1</v>
      </c>
      <c r="C84" s="26" t="s">
        <v>352</v>
      </c>
      <c r="D84" s="28" t="s">
        <v>353</v>
      </c>
      <c r="E84" s="28" t="s">
        <v>354</v>
      </c>
      <c r="F84" s="30" t="s">
        <v>182</v>
      </c>
      <c r="G84" s="31">
        <v>307</v>
      </c>
      <c r="H84" s="32">
        <v>1</v>
      </c>
      <c r="I84" s="33" t="str">
        <f t="shared" si="7"/>
        <v/>
      </c>
      <c r="J84" s="33" t="str">
        <f t="shared" si="3"/>
        <v/>
      </c>
      <c r="K84" s="34"/>
      <c r="L84" s="35"/>
      <c r="M84" s="35"/>
      <c r="N84" s="35"/>
      <c r="O84" s="35"/>
      <c r="P84" s="35"/>
      <c r="Q84" s="35"/>
    </row>
    <row r="85" spans="1:17" s="36" customFormat="1" ht="24.95" hidden="1" customHeight="1">
      <c r="A85" s="40">
        <f t="shared" si="5"/>
        <v>64</v>
      </c>
      <c r="B85" s="41">
        <v>1</v>
      </c>
      <c r="C85" s="40" t="s">
        <v>355</v>
      </c>
      <c r="D85" s="42" t="s">
        <v>356</v>
      </c>
      <c r="E85" s="42" t="s">
        <v>357</v>
      </c>
      <c r="F85" s="42" t="s">
        <v>182</v>
      </c>
      <c r="G85" s="43">
        <v>308</v>
      </c>
      <c r="H85" s="44">
        <v>1</v>
      </c>
      <c r="I85" s="45" t="str">
        <f t="shared" si="7"/>
        <v/>
      </c>
      <c r="J85" s="45" t="str">
        <f t="shared" si="3"/>
        <v/>
      </c>
      <c r="K85" s="46"/>
      <c r="L85" s="40"/>
      <c r="M85" s="40"/>
      <c r="N85" s="40"/>
      <c r="O85" s="40"/>
      <c r="P85" s="40"/>
      <c r="Q85" s="40" t="s">
        <v>10</v>
      </c>
    </row>
    <row r="86" spans="1:17" s="36" customFormat="1" ht="24.95" hidden="1" customHeight="1">
      <c r="A86" s="40">
        <f t="shared" si="5"/>
        <v>65</v>
      </c>
      <c r="B86" s="41">
        <v>1</v>
      </c>
      <c r="C86" s="40" t="s">
        <v>358</v>
      </c>
      <c r="D86" s="42" t="s">
        <v>359</v>
      </c>
      <c r="E86" s="42" t="s">
        <v>360</v>
      </c>
      <c r="F86" s="42" t="s">
        <v>182</v>
      </c>
      <c r="G86" s="43">
        <v>309</v>
      </c>
      <c r="H86" s="44">
        <v>1</v>
      </c>
      <c r="I86" s="45" t="str">
        <f t="shared" si="7"/>
        <v/>
      </c>
      <c r="J86" s="45" t="str">
        <f t="shared" si="3"/>
        <v/>
      </c>
      <c r="K86" s="46"/>
      <c r="L86" s="40"/>
      <c r="M86" s="40"/>
      <c r="N86" s="40"/>
      <c r="O86" s="40"/>
      <c r="P86" s="40"/>
      <c r="Q86" s="40" t="s">
        <v>10</v>
      </c>
    </row>
    <row r="87" spans="1:17" s="36" customFormat="1" ht="24.95" customHeight="1">
      <c r="A87" s="26">
        <f t="shared" si="5"/>
        <v>66</v>
      </c>
      <c r="B87" s="27">
        <v>1</v>
      </c>
      <c r="C87" s="26" t="s">
        <v>361</v>
      </c>
      <c r="D87" s="28" t="s">
        <v>362</v>
      </c>
      <c r="E87" s="28" t="s">
        <v>363</v>
      </c>
      <c r="F87" s="30" t="s">
        <v>364</v>
      </c>
      <c r="G87" s="31">
        <v>310</v>
      </c>
      <c r="H87" s="32">
        <v>15</v>
      </c>
      <c r="I87" s="33" t="str">
        <f t="shared" si="7"/>
        <v/>
      </c>
      <c r="J87" s="274">
        <f>IF(J88="-",_xlfn.NUMBERVALUE(I87)/100000*-1,_xlfn.NUMBERVALUE(I87)/100000)</f>
        <v>0</v>
      </c>
      <c r="K87" s="34"/>
      <c r="L87" s="35"/>
      <c r="M87" s="35"/>
      <c r="N87" s="35"/>
      <c r="O87" s="35"/>
      <c r="P87" s="35"/>
      <c r="Q87" s="35"/>
    </row>
    <row r="88" spans="1:17" s="36" customFormat="1" ht="24.95" customHeight="1">
      <c r="A88" s="26">
        <f t="shared" si="5"/>
        <v>67</v>
      </c>
      <c r="B88" s="27">
        <v>1</v>
      </c>
      <c r="C88" s="26" t="s">
        <v>365</v>
      </c>
      <c r="D88" s="28" t="s">
        <v>366</v>
      </c>
      <c r="E88" s="28" t="s">
        <v>208</v>
      </c>
      <c r="F88" s="30" t="s">
        <v>182</v>
      </c>
      <c r="G88" s="31">
        <v>325</v>
      </c>
      <c r="H88" s="32">
        <v>1</v>
      </c>
      <c r="I88" s="33" t="str">
        <f t="shared" si="7"/>
        <v/>
      </c>
      <c r="J88" s="33" t="str">
        <f t="shared" si="3"/>
        <v/>
      </c>
      <c r="K88" s="34"/>
      <c r="L88" s="35"/>
      <c r="M88" s="35"/>
      <c r="N88" s="35"/>
      <c r="O88" s="35"/>
      <c r="P88" s="35"/>
      <c r="Q88" s="35"/>
    </row>
    <row r="89" spans="1:17" s="36" customFormat="1" ht="22.5">
      <c r="A89" s="26">
        <f t="shared" si="5"/>
        <v>68</v>
      </c>
      <c r="B89" s="27">
        <v>1</v>
      </c>
      <c r="C89" s="26" t="s">
        <v>367</v>
      </c>
      <c r="D89" s="28" t="s">
        <v>368</v>
      </c>
      <c r="E89" s="28"/>
      <c r="F89" s="30" t="s">
        <v>364</v>
      </c>
      <c r="G89" s="31">
        <v>326</v>
      </c>
      <c r="H89" s="32">
        <v>15</v>
      </c>
      <c r="I89" s="33" t="str">
        <f t="shared" si="7"/>
        <v/>
      </c>
      <c r="J89" s="274">
        <f>IF(J90="-",_xlfn.NUMBERVALUE(I89)/100000*-1,_xlfn.NUMBERVALUE(I89)/100000)</f>
        <v>0</v>
      </c>
      <c r="K89" s="34" t="s">
        <v>369</v>
      </c>
      <c r="L89" s="35" t="s">
        <v>369</v>
      </c>
      <c r="M89" s="35" t="s">
        <v>369</v>
      </c>
      <c r="N89" s="35" t="s">
        <v>369</v>
      </c>
      <c r="O89" s="35" t="s">
        <v>369</v>
      </c>
      <c r="P89" s="35" t="s">
        <v>369</v>
      </c>
      <c r="Q89" s="35"/>
    </row>
    <row r="90" spans="1:17" s="36" customFormat="1" ht="24.95" customHeight="1">
      <c r="A90" s="26">
        <f t="shared" si="5"/>
        <v>69</v>
      </c>
      <c r="B90" s="27">
        <v>1</v>
      </c>
      <c r="C90" s="26" t="s">
        <v>370</v>
      </c>
      <c r="D90" s="28" t="s">
        <v>371</v>
      </c>
      <c r="E90" s="28" t="s">
        <v>208</v>
      </c>
      <c r="F90" s="30" t="s">
        <v>182</v>
      </c>
      <c r="G90" s="31">
        <v>341</v>
      </c>
      <c r="H90" s="32">
        <v>1</v>
      </c>
      <c r="I90" s="33" t="str">
        <f t="shared" si="7"/>
        <v/>
      </c>
      <c r="J90" s="33" t="str">
        <f t="shared" si="3"/>
        <v/>
      </c>
      <c r="K90" s="34"/>
      <c r="L90" s="35"/>
      <c r="M90" s="35"/>
      <c r="N90" s="35"/>
      <c r="O90" s="35"/>
      <c r="P90" s="35"/>
      <c r="Q90" s="35"/>
    </row>
    <row r="91" spans="1:17" s="36" customFormat="1" ht="24.95" customHeight="1">
      <c r="A91" s="26">
        <f t="shared" si="5"/>
        <v>70</v>
      </c>
      <c r="B91" s="27">
        <v>1</v>
      </c>
      <c r="C91" s="26" t="s">
        <v>372</v>
      </c>
      <c r="D91" s="28" t="s">
        <v>373</v>
      </c>
      <c r="E91" s="28" t="s">
        <v>374</v>
      </c>
      <c r="F91" s="30" t="s">
        <v>364</v>
      </c>
      <c r="G91" s="31">
        <v>342</v>
      </c>
      <c r="H91" s="32">
        <v>15</v>
      </c>
      <c r="I91" s="33" t="str">
        <f t="shared" si="7"/>
        <v/>
      </c>
      <c r="J91" s="274">
        <f>IF(J92="-",_xlfn.NUMBERVALUE(I91)/100000*-1,_xlfn.NUMBERVALUE(I91)/100000)</f>
        <v>0</v>
      </c>
      <c r="K91" s="34"/>
      <c r="L91" s="35"/>
      <c r="M91" s="35"/>
      <c r="N91" s="35"/>
      <c r="O91" s="35"/>
      <c r="P91" s="35"/>
      <c r="Q91" s="35"/>
    </row>
    <row r="92" spans="1:17" s="36" customFormat="1" ht="24.95" customHeight="1">
      <c r="A92" s="26">
        <f t="shared" si="5"/>
        <v>71</v>
      </c>
      <c r="B92" s="27">
        <v>1</v>
      </c>
      <c r="C92" s="26" t="s">
        <v>375</v>
      </c>
      <c r="D92" s="28" t="s">
        <v>376</v>
      </c>
      <c r="E92" s="28" t="s">
        <v>208</v>
      </c>
      <c r="F92" s="30" t="s">
        <v>182</v>
      </c>
      <c r="G92" s="31">
        <v>357</v>
      </c>
      <c r="H92" s="32">
        <v>1</v>
      </c>
      <c r="I92" s="33" t="str">
        <f t="shared" si="7"/>
        <v/>
      </c>
      <c r="J92" s="33" t="str">
        <f t="shared" si="3"/>
        <v/>
      </c>
      <c r="K92" s="34"/>
      <c r="L92" s="35"/>
      <c r="M92" s="35"/>
      <c r="N92" s="35"/>
      <c r="O92" s="35"/>
      <c r="P92" s="35"/>
      <c r="Q92" s="35"/>
    </row>
    <row r="93" spans="1:17" s="36" customFormat="1" ht="12.75" customHeight="1">
      <c r="A93" s="26">
        <f t="shared" si="5"/>
        <v>72</v>
      </c>
      <c r="B93" s="27">
        <v>1</v>
      </c>
      <c r="C93" s="26" t="s">
        <v>377</v>
      </c>
      <c r="D93" s="28" t="s">
        <v>378</v>
      </c>
      <c r="E93" s="28"/>
      <c r="F93" s="30" t="s">
        <v>364</v>
      </c>
      <c r="G93" s="31">
        <v>358</v>
      </c>
      <c r="H93" s="32">
        <v>15</v>
      </c>
      <c r="I93" s="33" t="str">
        <f t="shared" si="7"/>
        <v/>
      </c>
      <c r="J93" s="274">
        <f>IF(J94="-",_xlfn.NUMBERVALUE(I93)/100000*-1,_xlfn.NUMBERVALUE(I93)/100000)</f>
        <v>0</v>
      </c>
      <c r="K93" s="34"/>
      <c r="L93" s="35"/>
      <c r="M93" s="35"/>
      <c r="N93" s="35"/>
      <c r="O93" s="35"/>
      <c r="P93" s="35"/>
      <c r="Q93" s="35"/>
    </row>
    <row r="94" spans="1:17" s="36" customFormat="1" ht="24.95" customHeight="1">
      <c r="A94" s="26">
        <f t="shared" si="5"/>
        <v>73</v>
      </c>
      <c r="B94" s="27">
        <v>1</v>
      </c>
      <c r="C94" s="26" t="s">
        <v>379</v>
      </c>
      <c r="D94" s="28" t="s">
        <v>380</v>
      </c>
      <c r="E94" s="28" t="s">
        <v>208</v>
      </c>
      <c r="F94" s="30" t="s">
        <v>182</v>
      </c>
      <c r="G94" s="31">
        <v>373</v>
      </c>
      <c r="H94" s="32">
        <v>1</v>
      </c>
      <c r="I94" s="33" t="str">
        <f t="shared" si="7"/>
        <v/>
      </c>
      <c r="J94" s="33" t="str">
        <f t="shared" si="3"/>
        <v/>
      </c>
      <c r="K94" s="34"/>
      <c r="L94" s="35"/>
      <c r="M94" s="35"/>
      <c r="N94" s="35"/>
      <c r="O94" s="35"/>
      <c r="P94" s="35"/>
      <c r="Q94" s="35"/>
    </row>
    <row r="95" spans="1:17" s="36" customFormat="1" ht="12.75" customHeight="1">
      <c r="A95" s="26">
        <f t="shared" si="5"/>
        <v>74</v>
      </c>
      <c r="B95" s="27">
        <v>1</v>
      </c>
      <c r="C95" s="26" t="s">
        <v>381</v>
      </c>
      <c r="D95" s="28" t="s">
        <v>382</v>
      </c>
      <c r="E95" s="28"/>
      <c r="F95" s="30" t="s">
        <v>364</v>
      </c>
      <c r="G95" s="31">
        <v>374</v>
      </c>
      <c r="H95" s="32">
        <v>15</v>
      </c>
      <c r="I95" s="33" t="str">
        <f t="shared" si="7"/>
        <v/>
      </c>
      <c r="J95" s="274">
        <f>IF(J96="-",_xlfn.NUMBERVALUE(I95)/100000*-1,_xlfn.NUMBERVALUE(I95)/100000)</f>
        <v>0</v>
      </c>
      <c r="K95" s="34"/>
      <c r="L95" s="35"/>
      <c r="M95" s="35"/>
      <c r="N95" s="35"/>
      <c r="O95" s="35"/>
      <c r="P95" s="35"/>
      <c r="Q95" s="35"/>
    </row>
    <row r="96" spans="1:17" s="36" customFormat="1" ht="24.95" customHeight="1">
      <c r="A96" s="26">
        <f t="shared" si="5"/>
        <v>75</v>
      </c>
      <c r="B96" s="27">
        <v>1</v>
      </c>
      <c r="C96" s="26" t="s">
        <v>383</v>
      </c>
      <c r="D96" s="28" t="s">
        <v>384</v>
      </c>
      <c r="E96" s="28" t="s">
        <v>208</v>
      </c>
      <c r="F96" s="30" t="s">
        <v>182</v>
      </c>
      <c r="G96" s="31">
        <v>389</v>
      </c>
      <c r="H96" s="32">
        <v>1</v>
      </c>
      <c r="I96" s="33" t="str">
        <f t="shared" si="7"/>
        <v/>
      </c>
      <c r="J96" s="33" t="str">
        <f t="shared" si="3"/>
        <v/>
      </c>
      <c r="K96" s="34"/>
      <c r="L96" s="35"/>
      <c r="M96" s="35"/>
      <c r="N96" s="35"/>
      <c r="O96" s="35"/>
      <c r="P96" s="35"/>
      <c r="Q96" s="35"/>
    </row>
    <row r="97" spans="1:17" s="36" customFormat="1" ht="12.75" customHeight="1">
      <c r="A97" s="26">
        <f t="shared" si="5"/>
        <v>76</v>
      </c>
      <c r="B97" s="27">
        <v>1</v>
      </c>
      <c r="C97" s="26" t="s">
        <v>385</v>
      </c>
      <c r="D97" s="28" t="s">
        <v>386</v>
      </c>
      <c r="E97" s="28"/>
      <c r="F97" s="30" t="s">
        <v>364</v>
      </c>
      <c r="G97" s="31">
        <v>390</v>
      </c>
      <c r="H97" s="32">
        <v>15</v>
      </c>
      <c r="I97" s="33" t="str">
        <f t="shared" si="7"/>
        <v/>
      </c>
      <c r="J97" s="274">
        <f>IF(J98="-",_xlfn.NUMBERVALUE(I97)/100000*-1,_xlfn.NUMBERVALUE(I97)/100000)</f>
        <v>0</v>
      </c>
      <c r="K97" s="34"/>
      <c r="L97" s="35"/>
      <c r="M97" s="35"/>
      <c r="N97" s="35"/>
      <c r="O97" s="35"/>
      <c r="P97" s="35"/>
      <c r="Q97" s="35"/>
    </row>
    <row r="98" spans="1:17" s="36" customFormat="1" ht="24.95" customHeight="1">
      <c r="A98" s="26">
        <f t="shared" si="5"/>
        <v>77</v>
      </c>
      <c r="B98" s="27">
        <v>1</v>
      </c>
      <c r="C98" s="26" t="s">
        <v>387</v>
      </c>
      <c r="D98" s="28" t="s">
        <v>388</v>
      </c>
      <c r="E98" s="28" t="s">
        <v>208</v>
      </c>
      <c r="F98" s="30" t="s">
        <v>182</v>
      </c>
      <c r="G98" s="31">
        <v>405</v>
      </c>
      <c r="H98" s="32">
        <v>1</v>
      </c>
      <c r="I98" s="33" t="str">
        <f t="shared" si="7"/>
        <v/>
      </c>
      <c r="J98" s="33" t="str">
        <f t="shared" si="3"/>
        <v/>
      </c>
      <c r="K98" s="34"/>
      <c r="L98" s="35"/>
      <c r="M98" s="35"/>
      <c r="N98" s="35"/>
      <c r="O98" s="35"/>
      <c r="P98" s="35"/>
      <c r="Q98" s="35"/>
    </row>
    <row r="99" spans="1:17" s="36" customFormat="1" ht="12.75" customHeight="1">
      <c r="A99" s="26">
        <f t="shared" si="5"/>
        <v>78</v>
      </c>
      <c r="B99" s="27">
        <v>1</v>
      </c>
      <c r="C99" s="26" t="s">
        <v>389</v>
      </c>
      <c r="D99" s="28" t="s">
        <v>390</v>
      </c>
      <c r="E99" s="28"/>
      <c r="F99" s="30" t="s">
        <v>436</v>
      </c>
      <c r="G99" s="31">
        <v>406</v>
      </c>
      <c r="H99" s="32">
        <v>15</v>
      </c>
      <c r="I99" s="33" t="str">
        <f t="shared" si="7"/>
        <v/>
      </c>
      <c r="J99" s="274">
        <f>IF(J100="-",_xlfn.NUMBERVALUE(I99)/100*-1,_xlfn.NUMBERVALUE(I99)/100)</f>
        <v>0</v>
      </c>
      <c r="K99" s="34" t="s">
        <v>391</v>
      </c>
      <c r="L99" s="34" t="s">
        <v>391</v>
      </c>
      <c r="M99" s="34" t="s">
        <v>391</v>
      </c>
      <c r="N99" s="34" t="s">
        <v>391</v>
      </c>
      <c r="O99" s="34" t="s">
        <v>391</v>
      </c>
      <c r="P99" s="34"/>
      <c r="Q99" s="34"/>
    </row>
    <row r="100" spans="1:17" s="36" customFormat="1" ht="24.95" customHeight="1">
      <c r="A100" s="26">
        <f t="shared" si="5"/>
        <v>79</v>
      </c>
      <c r="B100" s="27">
        <v>1</v>
      </c>
      <c r="C100" s="26" t="s">
        <v>392</v>
      </c>
      <c r="D100" s="28" t="s">
        <v>393</v>
      </c>
      <c r="E100" s="28" t="s">
        <v>208</v>
      </c>
      <c r="F100" s="30" t="s">
        <v>182</v>
      </c>
      <c r="G100" s="31">
        <v>421</v>
      </c>
      <c r="H100" s="32">
        <v>1</v>
      </c>
      <c r="I100" s="33" t="str">
        <f t="shared" si="7"/>
        <v/>
      </c>
      <c r="J100" s="33" t="str">
        <f t="shared" si="3"/>
        <v/>
      </c>
      <c r="K100" s="34"/>
      <c r="L100" s="35"/>
      <c r="M100" s="35"/>
      <c r="N100" s="35"/>
      <c r="O100" s="35"/>
      <c r="P100" s="35"/>
      <c r="Q100" s="35"/>
    </row>
    <row r="101" spans="1:17" s="36" customFormat="1" ht="12.75" customHeight="1">
      <c r="A101" s="26">
        <f t="shared" si="5"/>
        <v>80</v>
      </c>
      <c r="B101" s="27">
        <v>1</v>
      </c>
      <c r="C101" s="26" t="s">
        <v>394</v>
      </c>
      <c r="D101" s="28" t="s">
        <v>395</v>
      </c>
      <c r="E101" s="28"/>
      <c r="F101" s="30" t="s">
        <v>436</v>
      </c>
      <c r="G101" s="31">
        <v>422</v>
      </c>
      <c r="H101" s="32">
        <v>15</v>
      </c>
      <c r="I101" s="33" t="str">
        <f t="shared" si="7"/>
        <v/>
      </c>
      <c r="J101" s="274">
        <f>IF(J102="-",_xlfn.NUMBERVALUE(I101)/100*-1,_xlfn.NUMBERVALUE(I101)/100)</f>
        <v>0</v>
      </c>
      <c r="K101" s="34" t="s">
        <v>396</v>
      </c>
      <c r="L101" s="34" t="s">
        <v>396</v>
      </c>
      <c r="M101" s="34" t="s">
        <v>396</v>
      </c>
      <c r="N101" s="34" t="s">
        <v>396</v>
      </c>
      <c r="O101" s="34" t="s">
        <v>396</v>
      </c>
      <c r="P101" s="34"/>
      <c r="Q101" s="34"/>
    </row>
    <row r="102" spans="1:17" s="36" customFormat="1" ht="24.95" customHeight="1">
      <c r="A102" s="26">
        <f t="shared" si="5"/>
        <v>81</v>
      </c>
      <c r="B102" s="27">
        <v>1</v>
      </c>
      <c r="C102" s="26" t="s">
        <v>397</v>
      </c>
      <c r="D102" s="28" t="s">
        <v>398</v>
      </c>
      <c r="E102" s="28" t="s">
        <v>208</v>
      </c>
      <c r="F102" s="30" t="s">
        <v>182</v>
      </c>
      <c r="G102" s="31">
        <v>437</v>
      </c>
      <c r="H102" s="32">
        <v>1</v>
      </c>
      <c r="I102" s="33" t="str">
        <f t="shared" si="7"/>
        <v/>
      </c>
      <c r="J102" s="33" t="str">
        <f t="shared" si="3"/>
        <v/>
      </c>
      <c r="K102" s="34"/>
      <c r="L102" s="35"/>
      <c r="M102" s="35"/>
      <c r="N102" s="35"/>
      <c r="O102" s="35"/>
      <c r="P102" s="35"/>
      <c r="Q102" s="35"/>
    </row>
    <row r="103" spans="1:17" s="36" customFormat="1" ht="12.75" customHeight="1">
      <c r="A103" s="26">
        <f t="shared" si="5"/>
        <v>82</v>
      </c>
      <c r="B103" s="27">
        <v>1</v>
      </c>
      <c r="C103" s="26" t="s">
        <v>399</v>
      </c>
      <c r="D103" s="28" t="s">
        <v>400</v>
      </c>
      <c r="E103" s="28"/>
      <c r="F103" s="30" t="s">
        <v>436</v>
      </c>
      <c r="G103" s="31">
        <v>438</v>
      </c>
      <c r="H103" s="32">
        <v>15</v>
      </c>
      <c r="I103" s="33" t="str">
        <f t="shared" si="7"/>
        <v/>
      </c>
      <c r="J103" s="274">
        <f>IF(J104="-",_xlfn.NUMBERVALUE(I103)/100*-1,_xlfn.NUMBERVALUE(I103)/100)</f>
        <v>0</v>
      </c>
      <c r="K103" s="34" t="s">
        <v>401</v>
      </c>
      <c r="L103" s="34" t="s">
        <v>401</v>
      </c>
      <c r="M103" s="34" t="s">
        <v>401</v>
      </c>
      <c r="N103" s="34" t="s">
        <v>401</v>
      </c>
      <c r="O103" s="34" t="s">
        <v>401</v>
      </c>
      <c r="P103" s="34"/>
      <c r="Q103" s="34"/>
    </row>
    <row r="104" spans="1:17" s="36" customFormat="1" ht="24.95" customHeight="1">
      <c r="A104" s="26">
        <f t="shared" si="5"/>
        <v>83</v>
      </c>
      <c r="B104" s="27">
        <v>1</v>
      </c>
      <c r="C104" s="26" t="s">
        <v>402</v>
      </c>
      <c r="D104" s="28" t="s">
        <v>403</v>
      </c>
      <c r="E104" s="28" t="s">
        <v>208</v>
      </c>
      <c r="F104" s="30" t="s">
        <v>182</v>
      </c>
      <c r="G104" s="31">
        <v>453</v>
      </c>
      <c r="H104" s="32">
        <v>1</v>
      </c>
      <c r="I104" s="33" t="str">
        <f t="shared" si="7"/>
        <v/>
      </c>
      <c r="J104" s="33" t="str">
        <f t="shared" si="3"/>
        <v/>
      </c>
      <c r="K104" s="34"/>
      <c r="L104" s="35"/>
      <c r="M104" s="35"/>
      <c r="N104" s="35"/>
      <c r="O104" s="35"/>
      <c r="P104" s="35"/>
      <c r="Q104" s="35"/>
    </row>
    <row r="105" spans="1:17" s="36" customFormat="1" ht="12.75" customHeight="1">
      <c r="A105" s="26">
        <f t="shared" si="5"/>
        <v>84</v>
      </c>
      <c r="B105" s="27">
        <v>1</v>
      </c>
      <c r="C105" s="26" t="s">
        <v>404</v>
      </c>
      <c r="D105" s="28" t="s">
        <v>405</v>
      </c>
      <c r="E105" s="28"/>
      <c r="F105" s="30" t="s">
        <v>436</v>
      </c>
      <c r="G105" s="31">
        <v>454</v>
      </c>
      <c r="H105" s="32">
        <v>15</v>
      </c>
      <c r="I105" s="33" t="str">
        <f t="shared" si="7"/>
        <v/>
      </c>
      <c r="J105" s="274">
        <f>IF(J106="-",_xlfn.NUMBERVALUE(I105)/100*-1,_xlfn.NUMBERVALUE(I105)/100)</f>
        <v>0</v>
      </c>
      <c r="K105" s="34" t="s">
        <v>406</v>
      </c>
      <c r="L105" s="34" t="s">
        <v>406</v>
      </c>
      <c r="M105" s="34" t="s">
        <v>406</v>
      </c>
      <c r="N105" s="34" t="s">
        <v>406</v>
      </c>
      <c r="O105" s="34" t="s">
        <v>406</v>
      </c>
      <c r="P105" s="34"/>
      <c r="Q105" s="34"/>
    </row>
    <row r="106" spans="1:17" s="36" customFormat="1" ht="24.95" customHeight="1">
      <c r="A106" s="26">
        <f t="shared" si="5"/>
        <v>85</v>
      </c>
      <c r="B106" s="27">
        <v>1</v>
      </c>
      <c r="C106" s="26" t="s">
        <v>407</v>
      </c>
      <c r="D106" s="28" t="s">
        <v>408</v>
      </c>
      <c r="E106" s="28" t="s">
        <v>208</v>
      </c>
      <c r="F106" s="30" t="s">
        <v>182</v>
      </c>
      <c r="G106" s="31">
        <v>469</v>
      </c>
      <c r="H106" s="32">
        <v>1</v>
      </c>
      <c r="I106" s="33" t="str">
        <f t="shared" si="7"/>
        <v/>
      </c>
      <c r="J106" s="33" t="str">
        <f t="shared" si="3"/>
        <v/>
      </c>
      <c r="K106" s="34"/>
      <c r="L106" s="35"/>
      <c r="M106" s="35"/>
      <c r="N106" s="35"/>
      <c r="O106" s="35"/>
      <c r="P106" s="35"/>
      <c r="Q106" s="35"/>
    </row>
    <row r="107" spans="1:17" s="36" customFormat="1" ht="24.95" customHeight="1">
      <c r="A107" s="26">
        <f t="shared" si="5"/>
        <v>86</v>
      </c>
      <c r="B107" s="27">
        <v>1</v>
      </c>
      <c r="C107" s="26" t="s">
        <v>409</v>
      </c>
      <c r="D107" s="28" t="s">
        <v>410</v>
      </c>
      <c r="E107" s="28" t="s">
        <v>411</v>
      </c>
      <c r="F107" s="30" t="s">
        <v>182</v>
      </c>
      <c r="G107" s="31">
        <v>470</v>
      </c>
      <c r="H107" s="32">
        <v>1</v>
      </c>
      <c r="I107" s="33" t="str">
        <f t="shared" si="7"/>
        <v/>
      </c>
      <c r="J107" s="33" t="str">
        <f t="shared" si="3"/>
        <v/>
      </c>
      <c r="K107" s="34"/>
      <c r="L107" s="35"/>
      <c r="M107" s="35"/>
      <c r="N107" s="35"/>
      <c r="O107" s="35"/>
      <c r="P107" s="35"/>
      <c r="Q107" s="35"/>
    </row>
    <row r="108" spans="1:17" s="36" customFormat="1" ht="24.95" hidden="1" customHeight="1">
      <c r="A108" s="40">
        <f t="shared" si="5"/>
        <v>87</v>
      </c>
      <c r="B108" s="41">
        <v>1</v>
      </c>
      <c r="C108" s="40" t="s">
        <v>412</v>
      </c>
      <c r="D108" s="42" t="s">
        <v>413</v>
      </c>
      <c r="E108" s="42" t="s">
        <v>414</v>
      </c>
      <c r="F108" s="42" t="s">
        <v>182</v>
      </c>
      <c r="G108" s="43">
        <v>471</v>
      </c>
      <c r="H108" s="44">
        <v>1</v>
      </c>
      <c r="I108" s="45" t="str">
        <f t="shared" si="7"/>
        <v/>
      </c>
      <c r="J108" s="45" t="str">
        <f t="shared" si="3"/>
        <v/>
      </c>
      <c r="K108" s="46"/>
      <c r="L108" s="40"/>
      <c r="M108" s="40"/>
      <c r="N108" s="40"/>
      <c r="O108" s="40"/>
      <c r="P108" s="40"/>
      <c r="Q108" s="40" t="s">
        <v>10</v>
      </c>
    </row>
    <row r="109" spans="1:17" s="36" customFormat="1" ht="12.75" customHeight="1">
      <c r="A109" s="26">
        <f t="shared" si="5"/>
        <v>88</v>
      </c>
      <c r="B109" s="27">
        <v>1</v>
      </c>
      <c r="C109" s="26" t="s">
        <v>415</v>
      </c>
      <c r="D109" s="28" t="s">
        <v>416</v>
      </c>
      <c r="E109" s="28"/>
      <c r="F109" s="30" t="s">
        <v>282</v>
      </c>
      <c r="G109" s="31">
        <v>472</v>
      </c>
      <c r="H109" s="32">
        <v>3</v>
      </c>
      <c r="I109" s="33" t="str">
        <f t="shared" si="7"/>
        <v/>
      </c>
      <c r="J109" s="33" t="str">
        <f t="shared" si="3"/>
        <v/>
      </c>
      <c r="K109" s="34" t="s">
        <v>417</v>
      </c>
      <c r="L109" s="35" t="s">
        <v>417</v>
      </c>
      <c r="M109" s="35" t="s">
        <v>417</v>
      </c>
      <c r="N109" s="35" t="s">
        <v>417</v>
      </c>
      <c r="O109" s="35" t="s">
        <v>417</v>
      </c>
      <c r="P109" s="35" t="s">
        <v>417</v>
      </c>
      <c r="Q109" s="35"/>
    </row>
    <row r="110" spans="1:17" s="36" customFormat="1" ht="12.75" customHeight="1">
      <c r="A110" s="26">
        <f t="shared" si="5"/>
        <v>89</v>
      </c>
      <c r="B110" s="27">
        <v>1</v>
      </c>
      <c r="C110" s="26" t="s">
        <v>418</v>
      </c>
      <c r="D110" s="28" t="s">
        <v>419</v>
      </c>
      <c r="E110" s="28"/>
      <c r="F110" s="30" t="s">
        <v>215</v>
      </c>
      <c r="G110" s="31">
        <v>475</v>
      </c>
      <c r="H110" s="32">
        <v>9</v>
      </c>
      <c r="I110" s="33" t="str">
        <f t="shared" si="7"/>
        <v/>
      </c>
      <c r="J110" s="274">
        <f>IF(J111="-",_xlfn.NUMBERVALUE(I110)/100000*-1,_xlfn.NUMBERVALUE(I110)/100000)</f>
        <v>0</v>
      </c>
      <c r="K110" s="34" t="s">
        <v>420</v>
      </c>
      <c r="L110" s="35" t="s">
        <v>420</v>
      </c>
      <c r="M110" s="35" t="s">
        <v>420</v>
      </c>
      <c r="N110" s="35" t="s">
        <v>420</v>
      </c>
      <c r="O110" s="35" t="s">
        <v>420</v>
      </c>
      <c r="P110" s="35"/>
      <c r="Q110" s="35"/>
    </row>
    <row r="111" spans="1:17" s="36" customFormat="1" ht="24.95" customHeight="1">
      <c r="A111" s="26">
        <f t="shared" si="5"/>
        <v>90</v>
      </c>
      <c r="B111" s="27">
        <v>1</v>
      </c>
      <c r="C111" s="26" t="s">
        <v>421</v>
      </c>
      <c r="D111" s="28" t="s">
        <v>422</v>
      </c>
      <c r="E111" s="28" t="s">
        <v>208</v>
      </c>
      <c r="F111" s="30" t="s">
        <v>182</v>
      </c>
      <c r="G111" s="31">
        <v>484</v>
      </c>
      <c r="H111" s="32">
        <v>1</v>
      </c>
      <c r="I111" s="33" t="str">
        <f t="shared" si="7"/>
        <v/>
      </c>
      <c r="J111" s="33" t="str">
        <f t="shared" si="3"/>
        <v/>
      </c>
      <c r="K111" s="34"/>
      <c r="L111" s="35"/>
      <c r="M111" s="35"/>
      <c r="N111" s="35"/>
      <c r="O111" s="35"/>
      <c r="P111" s="35"/>
      <c r="Q111" s="35"/>
    </row>
    <row r="112" spans="1:17" s="36" customFormat="1" ht="24.95" customHeight="1">
      <c r="A112" s="26">
        <f t="shared" si="5"/>
        <v>91</v>
      </c>
      <c r="B112" s="27">
        <v>1</v>
      </c>
      <c r="C112" s="26" t="s">
        <v>423</v>
      </c>
      <c r="D112" s="28" t="s">
        <v>424</v>
      </c>
      <c r="E112" s="28" t="s">
        <v>425</v>
      </c>
      <c r="F112" s="30" t="s">
        <v>182</v>
      </c>
      <c r="G112" s="31">
        <v>485</v>
      </c>
      <c r="H112" s="32">
        <v>1</v>
      </c>
      <c r="I112" s="33" t="str">
        <f t="shared" si="7"/>
        <v/>
      </c>
      <c r="J112" s="33" t="str">
        <f t="shared" si="3"/>
        <v/>
      </c>
      <c r="K112" s="34"/>
      <c r="L112" s="35"/>
      <c r="M112" s="35"/>
      <c r="N112" s="35"/>
      <c r="O112" s="35"/>
      <c r="P112" s="35"/>
      <c r="Q112" s="35"/>
    </row>
    <row r="113" spans="1:17" s="36" customFormat="1" ht="12.75" customHeight="1">
      <c r="A113" s="26">
        <f t="shared" si="5"/>
        <v>92</v>
      </c>
      <c r="B113" s="27">
        <v>1</v>
      </c>
      <c r="C113" s="26" t="s">
        <v>426</v>
      </c>
      <c r="D113" s="28" t="s">
        <v>427</v>
      </c>
      <c r="E113" s="28"/>
      <c r="F113" s="30" t="s">
        <v>215</v>
      </c>
      <c r="G113" s="31">
        <v>486</v>
      </c>
      <c r="H113" s="32">
        <v>9</v>
      </c>
      <c r="I113" s="33" t="str">
        <f t="shared" si="7"/>
        <v/>
      </c>
      <c r="J113" s="274">
        <f>IF(J114="-",_xlfn.NUMBERVALUE(I113)/100000*-1,_xlfn.NUMBERVALUE(I113)/100000)</f>
        <v>0</v>
      </c>
      <c r="K113" s="34"/>
      <c r="L113" s="35"/>
      <c r="M113" s="35"/>
      <c r="N113" s="35"/>
      <c r="O113" s="35"/>
      <c r="P113" s="35"/>
      <c r="Q113" s="35"/>
    </row>
    <row r="114" spans="1:17" s="36" customFormat="1" ht="24.95" customHeight="1">
      <c r="A114" s="26">
        <f t="shared" si="5"/>
        <v>93</v>
      </c>
      <c r="B114" s="27">
        <v>1</v>
      </c>
      <c r="C114" s="26" t="s">
        <v>428</v>
      </c>
      <c r="D114" s="28" t="s">
        <v>429</v>
      </c>
      <c r="E114" s="28" t="s">
        <v>208</v>
      </c>
      <c r="F114" s="30" t="s">
        <v>182</v>
      </c>
      <c r="G114" s="31">
        <v>495</v>
      </c>
      <c r="H114" s="32">
        <v>1</v>
      </c>
      <c r="I114" s="33" t="str">
        <f t="shared" si="7"/>
        <v/>
      </c>
      <c r="J114" s="33" t="str">
        <f t="shared" si="3"/>
        <v/>
      </c>
      <c r="K114" s="34"/>
      <c r="L114" s="35"/>
      <c r="M114" s="35"/>
      <c r="N114" s="35"/>
      <c r="O114" s="35"/>
      <c r="P114" s="35"/>
      <c r="Q114" s="35"/>
    </row>
    <row r="115" spans="1:17" s="36" customFormat="1" ht="24.95" customHeight="1">
      <c r="A115" s="26">
        <f t="shared" si="5"/>
        <v>94</v>
      </c>
      <c r="B115" s="27">
        <v>1</v>
      </c>
      <c r="C115" s="26" t="s">
        <v>430</v>
      </c>
      <c r="D115" s="28" t="s">
        <v>431</v>
      </c>
      <c r="E115" s="28" t="s">
        <v>432</v>
      </c>
      <c r="F115" s="30" t="s">
        <v>182</v>
      </c>
      <c r="G115" s="31">
        <v>496</v>
      </c>
      <c r="H115" s="32">
        <v>1</v>
      </c>
      <c r="I115" s="33" t="str">
        <f t="shared" si="7"/>
        <v/>
      </c>
      <c r="J115" s="33" t="str">
        <f t="shared" si="3"/>
        <v/>
      </c>
      <c r="K115" s="34"/>
      <c r="L115" s="35"/>
      <c r="M115" s="35"/>
      <c r="N115" s="35"/>
      <c r="O115" s="35"/>
      <c r="P115" s="35"/>
      <c r="Q115" s="35"/>
    </row>
    <row r="116" spans="1:17" s="36" customFormat="1" ht="24.95" customHeight="1">
      <c r="A116" s="26">
        <f t="shared" si="5"/>
        <v>95</v>
      </c>
      <c r="B116" s="27">
        <v>1</v>
      </c>
      <c r="C116" s="26" t="s">
        <v>433</v>
      </c>
      <c r="D116" s="28" t="s">
        <v>434</v>
      </c>
      <c r="E116" s="28" t="s">
        <v>435</v>
      </c>
      <c r="F116" s="30" t="s">
        <v>436</v>
      </c>
      <c r="G116" s="31">
        <v>497</v>
      </c>
      <c r="H116" s="32">
        <v>15</v>
      </c>
      <c r="I116" s="33" t="str">
        <f t="shared" si="7"/>
        <v/>
      </c>
      <c r="J116" s="274">
        <f>IF(J117="-",_xlfn.NUMBERVALUE(I116)/100*-1,_xlfn.NUMBERVALUE(I116)/100)</f>
        <v>0</v>
      </c>
      <c r="K116" s="34" t="s">
        <v>437</v>
      </c>
      <c r="L116" s="35" t="s">
        <v>437</v>
      </c>
      <c r="M116" s="35" t="s">
        <v>437</v>
      </c>
      <c r="N116" s="35" t="s">
        <v>437</v>
      </c>
      <c r="O116" s="35" t="s">
        <v>437</v>
      </c>
      <c r="P116" s="35" t="s">
        <v>437</v>
      </c>
      <c r="Q116" s="35"/>
    </row>
    <row r="117" spans="1:17" s="36" customFormat="1" ht="24.95" customHeight="1">
      <c r="A117" s="26">
        <f t="shared" si="5"/>
        <v>96</v>
      </c>
      <c r="B117" s="27">
        <v>1</v>
      </c>
      <c r="C117" s="26" t="s">
        <v>438</v>
      </c>
      <c r="D117" s="28" t="s">
        <v>439</v>
      </c>
      <c r="E117" s="28" t="s">
        <v>208</v>
      </c>
      <c r="F117" s="30" t="s">
        <v>182</v>
      </c>
      <c r="G117" s="31">
        <v>512</v>
      </c>
      <c r="H117" s="32">
        <v>1</v>
      </c>
      <c r="I117" s="33" t="str">
        <f t="shared" si="7"/>
        <v/>
      </c>
      <c r="J117" s="33" t="str">
        <f t="shared" si="3"/>
        <v/>
      </c>
      <c r="K117" s="34"/>
      <c r="L117" s="35"/>
      <c r="M117" s="35"/>
      <c r="N117" s="35"/>
      <c r="O117" s="35"/>
      <c r="P117" s="35"/>
      <c r="Q117" s="35"/>
    </row>
    <row r="118" spans="1:17" s="36" customFormat="1" ht="24.95" customHeight="1">
      <c r="A118" s="26">
        <f t="shared" si="5"/>
        <v>97</v>
      </c>
      <c r="B118" s="27">
        <v>1</v>
      </c>
      <c r="C118" s="26" t="s">
        <v>440</v>
      </c>
      <c r="D118" s="28" t="s">
        <v>441</v>
      </c>
      <c r="E118" s="28" t="s">
        <v>435</v>
      </c>
      <c r="F118" s="30" t="s">
        <v>436</v>
      </c>
      <c r="G118" s="31">
        <v>513</v>
      </c>
      <c r="H118" s="32">
        <v>15</v>
      </c>
      <c r="I118" s="33" t="str">
        <f t="shared" si="7"/>
        <v/>
      </c>
      <c r="J118" s="274">
        <f>IF(J119="-",_xlfn.NUMBERVALUE(I118)/100*-1,_xlfn.NUMBERVALUE(I118)/100)</f>
        <v>0</v>
      </c>
      <c r="K118" s="34"/>
      <c r="L118" s="35"/>
      <c r="M118" s="35"/>
      <c r="N118" s="35"/>
      <c r="O118" s="35"/>
      <c r="P118" s="35"/>
      <c r="Q118" s="35"/>
    </row>
    <row r="119" spans="1:17" s="36" customFormat="1" ht="24.95" customHeight="1">
      <c r="A119" s="26">
        <f t="shared" si="5"/>
        <v>98</v>
      </c>
      <c r="B119" s="27">
        <v>1</v>
      </c>
      <c r="C119" s="26" t="s">
        <v>442</v>
      </c>
      <c r="D119" s="28" t="s">
        <v>443</v>
      </c>
      <c r="E119" s="28" t="s">
        <v>208</v>
      </c>
      <c r="F119" s="30" t="s">
        <v>182</v>
      </c>
      <c r="G119" s="31">
        <v>528</v>
      </c>
      <c r="H119" s="32">
        <v>1</v>
      </c>
      <c r="I119" s="33" t="str">
        <f t="shared" si="7"/>
        <v/>
      </c>
      <c r="J119" s="33" t="str">
        <f t="shared" si="3"/>
        <v/>
      </c>
      <c r="K119" s="34"/>
      <c r="L119" s="35"/>
      <c r="M119" s="35"/>
      <c r="N119" s="35"/>
      <c r="O119" s="35"/>
      <c r="P119" s="35"/>
      <c r="Q119" s="35"/>
    </row>
    <row r="120" spans="1:17" s="36" customFormat="1" ht="24.95" customHeight="1">
      <c r="A120" s="26">
        <f t="shared" si="5"/>
        <v>99</v>
      </c>
      <c r="B120" s="27">
        <v>1</v>
      </c>
      <c r="C120" s="26" t="s">
        <v>444</v>
      </c>
      <c r="D120" s="28" t="s">
        <v>445</v>
      </c>
      <c r="E120" s="28" t="s">
        <v>446</v>
      </c>
      <c r="F120" s="30" t="s">
        <v>436</v>
      </c>
      <c r="G120" s="31">
        <v>529</v>
      </c>
      <c r="H120" s="32">
        <v>15</v>
      </c>
      <c r="I120" s="33" t="str">
        <f t="shared" si="7"/>
        <v/>
      </c>
      <c r="J120" s="274">
        <f>IF(J121="-",_xlfn.NUMBERVALUE(I120)/100*-1,_xlfn.NUMBERVALUE(I120)/100)</f>
        <v>0</v>
      </c>
      <c r="K120" s="34"/>
      <c r="L120" s="35"/>
      <c r="M120" s="35"/>
      <c r="N120" s="35"/>
      <c r="O120" s="35"/>
      <c r="P120" s="35"/>
      <c r="Q120" s="35"/>
    </row>
    <row r="121" spans="1:17" s="36" customFormat="1" ht="24.95" customHeight="1">
      <c r="A121" s="26">
        <f t="shared" si="5"/>
        <v>100</v>
      </c>
      <c r="B121" s="27">
        <v>1</v>
      </c>
      <c r="C121" s="26" t="s">
        <v>447</v>
      </c>
      <c r="D121" s="28" t="s">
        <v>448</v>
      </c>
      <c r="E121" s="28" t="s">
        <v>208</v>
      </c>
      <c r="F121" s="30" t="s">
        <v>182</v>
      </c>
      <c r="G121" s="31">
        <v>544</v>
      </c>
      <c r="H121" s="32">
        <v>1</v>
      </c>
      <c r="I121" s="33" t="str">
        <f t="shared" si="7"/>
        <v/>
      </c>
      <c r="J121" s="33" t="str">
        <f t="shared" si="3"/>
        <v/>
      </c>
      <c r="K121" s="34"/>
      <c r="L121" s="35"/>
      <c r="M121" s="35"/>
      <c r="N121" s="35"/>
      <c r="O121" s="35"/>
      <c r="P121" s="35"/>
      <c r="Q121" s="35"/>
    </row>
    <row r="122" spans="1:17" s="36" customFormat="1" ht="22.5">
      <c r="A122" s="26">
        <f t="shared" si="5"/>
        <v>101</v>
      </c>
      <c r="B122" s="27">
        <v>1</v>
      </c>
      <c r="C122" s="26" t="s">
        <v>449</v>
      </c>
      <c r="D122" s="28" t="s">
        <v>450</v>
      </c>
      <c r="E122" s="28"/>
      <c r="F122" s="30" t="s">
        <v>436</v>
      </c>
      <c r="G122" s="31">
        <v>545</v>
      </c>
      <c r="H122" s="32">
        <v>15</v>
      </c>
      <c r="I122" s="33" t="str">
        <f t="shared" si="7"/>
        <v/>
      </c>
      <c r="J122" s="274">
        <f>IF(J123="-",_xlfn.NUMBERVALUE(I122)/100*-1,_xlfn.NUMBERVALUE(I122)/100)</f>
        <v>0</v>
      </c>
      <c r="K122" s="34" t="s">
        <v>451</v>
      </c>
      <c r="L122" s="34" t="s">
        <v>451</v>
      </c>
      <c r="M122" s="34" t="s">
        <v>451</v>
      </c>
      <c r="N122" s="34" t="s">
        <v>451</v>
      </c>
      <c r="O122" s="34" t="s">
        <v>451</v>
      </c>
      <c r="P122" s="34" t="s">
        <v>451</v>
      </c>
      <c r="Q122" s="34"/>
    </row>
    <row r="123" spans="1:17" s="36" customFormat="1" ht="24.95" customHeight="1">
      <c r="A123" s="26">
        <f t="shared" si="5"/>
        <v>102</v>
      </c>
      <c r="B123" s="27">
        <v>1</v>
      </c>
      <c r="C123" s="26" t="s">
        <v>452</v>
      </c>
      <c r="D123" s="28" t="s">
        <v>453</v>
      </c>
      <c r="E123" s="28" t="s">
        <v>208</v>
      </c>
      <c r="F123" s="30" t="s">
        <v>182</v>
      </c>
      <c r="G123" s="31">
        <v>560</v>
      </c>
      <c r="H123" s="32">
        <v>1</v>
      </c>
      <c r="I123" s="33" t="str">
        <f t="shared" si="7"/>
        <v/>
      </c>
      <c r="J123" s="33" t="str">
        <f t="shared" si="3"/>
        <v/>
      </c>
      <c r="K123" s="34"/>
      <c r="L123" s="35"/>
      <c r="M123" s="35"/>
      <c r="N123" s="35"/>
      <c r="O123" s="35"/>
      <c r="P123" s="35"/>
      <c r="Q123" s="35"/>
    </row>
    <row r="124" spans="1:17" s="36" customFormat="1" ht="12.75" customHeight="1">
      <c r="A124" s="26">
        <f t="shared" si="5"/>
        <v>103</v>
      </c>
      <c r="B124" s="27">
        <v>1</v>
      </c>
      <c r="C124" s="26" t="s">
        <v>454</v>
      </c>
      <c r="D124" s="28" t="s">
        <v>455</v>
      </c>
      <c r="E124" s="28"/>
      <c r="F124" s="30" t="s">
        <v>456</v>
      </c>
      <c r="G124" s="31">
        <v>561</v>
      </c>
      <c r="H124" s="32">
        <v>3</v>
      </c>
      <c r="I124" s="33" t="str">
        <f t="shared" si="7"/>
        <v/>
      </c>
      <c r="J124" s="33">
        <f>_xlfn.NUMBERVALUE(I124)</f>
        <v>0</v>
      </c>
      <c r="K124" s="34"/>
      <c r="L124" s="35"/>
      <c r="M124" s="35"/>
      <c r="N124" s="35"/>
      <c r="O124" s="35"/>
      <c r="P124" s="35"/>
      <c r="Q124" s="35"/>
    </row>
    <row r="125" spans="1:17" s="36" customFormat="1" ht="24.95" customHeight="1">
      <c r="A125" s="26">
        <f t="shared" si="5"/>
        <v>104</v>
      </c>
      <c r="B125" s="27">
        <v>1</v>
      </c>
      <c r="C125" s="26" t="s">
        <v>457</v>
      </c>
      <c r="D125" s="28" t="s">
        <v>458</v>
      </c>
      <c r="E125" s="28" t="s">
        <v>208</v>
      </c>
      <c r="F125" s="30" t="s">
        <v>182</v>
      </c>
      <c r="G125" s="31">
        <v>564</v>
      </c>
      <c r="H125" s="32">
        <v>1</v>
      </c>
      <c r="I125" s="33" t="str">
        <f t="shared" si="7"/>
        <v/>
      </c>
      <c r="J125" s="33" t="str">
        <f t="shared" si="3"/>
        <v/>
      </c>
      <c r="K125" s="34"/>
      <c r="L125" s="35"/>
      <c r="M125" s="35"/>
      <c r="N125" s="35"/>
      <c r="O125" s="35"/>
      <c r="P125" s="35"/>
      <c r="Q125" s="35"/>
    </row>
    <row r="126" spans="1:17" s="36" customFormat="1" ht="22.5">
      <c r="A126" s="26">
        <f t="shared" si="5"/>
        <v>105</v>
      </c>
      <c r="B126" s="27">
        <v>1</v>
      </c>
      <c r="C126" s="26" t="s">
        <v>459</v>
      </c>
      <c r="D126" s="28" t="s">
        <v>460</v>
      </c>
      <c r="E126" s="28"/>
      <c r="F126" s="30" t="s">
        <v>436</v>
      </c>
      <c r="G126" s="31">
        <v>565</v>
      </c>
      <c r="H126" s="32">
        <v>15</v>
      </c>
      <c r="I126" s="33" t="str">
        <f t="shared" si="7"/>
        <v/>
      </c>
      <c r="J126" s="274">
        <f>IF(J127="-",_xlfn.NUMBERVALUE(I126)/100*-1,_xlfn.NUMBERVALUE(I126)/100)</f>
        <v>0</v>
      </c>
      <c r="K126" s="34" t="s">
        <v>461</v>
      </c>
      <c r="L126" s="35" t="s">
        <v>461</v>
      </c>
      <c r="M126" s="35"/>
      <c r="N126" s="35"/>
      <c r="O126" s="35"/>
      <c r="P126" s="35"/>
      <c r="Q126" s="35"/>
    </row>
    <row r="127" spans="1:17" s="36" customFormat="1" ht="24.95" customHeight="1">
      <c r="A127" s="26">
        <f t="shared" si="5"/>
        <v>106</v>
      </c>
      <c r="B127" s="27">
        <v>1</v>
      </c>
      <c r="C127" s="26" t="s">
        <v>462</v>
      </c>
      <c r="D127" s="28" t="s">
        <v>463</v>
      </c>
      <c r="E127" s="28" t="s">
        <v>208</v>
      </c>
      <c r="F127" s="30" t="s">
        <v>182</v>
      </c>
      <c r="G127" s="31">
        <v>580</v>
      </c>
      <c r="H127" s="32">
        <v>1</v>
      </c>
      <c r="I127" s="33" t="str">
        <f t="shared" si="7"/>
        <v/>
      </c>
      <c r="J127" s="33" t="str">
        <f t="shared" si="3"/>
        <v/>
      </c>
      <c r="K127" s="34"/>
      <c r="L127" s="35"/>
      <c r="M127" s="35"/>
      <c r="N127" s="35"/>
      <c r="O127" s="35"/>
      <c r="P127" s="35"/>
      <c r="Q127" s="35"/>
    </row>
    <row r="128" spans="1:17" s="36" customFormat="1" ht="12.75" customHeight="1">
      <c r="A128" s="26">
        <f t="shared" si="5"/>
        <v>107</v>
      </c>
      <c r="B128" s="27">
        <v>1</v>
      </c>
      <c r="C128" s="26" t="s">
        <v>464</v>
      </c>
      <c r="D128" s="28" t="s">
        <v>465</v>
      </c>
      <c r="E128" s="28"/>
      <c r="F128" s="30" t="s">
        <v>436</v>
      </c>
      <c r="G128" s="31">
        <v>581</v>
      </c>
      <c r="H128" s="32">
        <v>15</v>
      </c>
      <c r="I128" s="33" t="str">
        <f t="shared" si="7"/>
        <v/>
      </c>
      <c r="J128" s="274">
        <f>IF(J129="-",_xlfn.NUMBERVALUE(I128)/100*-1,_xlfn.NUMBERVALUE(I128)/100)</f>
        <v>0</v>
      </c>
      <c r="K128" s="34" t="s">
        <v>466</v>
      </c>
      <c r="L128" s="35" t="s">
        <v>466</v>
      </c>
      <c r="M128" s="35" t="s">
        <v>466</v>
      </c>
      <c r="N128" s="35" t="s">
        <v>466</v>
      </c>
      <c r="O128" s="35" t="s">
        <v>466</v>
      </c>
      <c r="P128" s="35"/>
      <c r="Q128" s="35"/>
    </row>
    <row r="129" spans="1:17" s="36" customFormat="1" ht="24.95" customHeight="1">
      <c r="A129" s="26">
        <f t="shared" si="5"/>
        <v>108</v>
      </c>
      <c r="B129" s="27">
        <v>1</v>
      </c>
      <c r="C129" s="26" t="s">
        <v>467</v>
      </c>
      <c r="D129" s="28" t="s">
        <v>468</v>
      </c>
      <c r="E129" s="28" t="s">
        <v>208</v>
      </c>
      <c r="F129" s="30" t="s">
        <v>182</v>
      </c>
      <c r="G129" s="31">
        <v>596</v>
      </c>
      <c r="H129" s="32">
        <v>1</v>
      </c>
      <c r="I129" s="33" t="str">
        <f t="shared" si="7"/>
        <v/>
      </c>
      <c r="J129" s="33" t="str">
        <f t="shared" si="3"/>
        <v/>
      </c>
      <c r="K129" s="34"/>
      <c r="L129" s="35"/>
      <c r="M129" s="35"/>
      <c r="N129" s="35"/>
      <c r="O129" s="35"/>
      <c r="P129" s="35"/>
      <c r="Q129" s="35"/>
    </row>
    <row r="130" spans="1:17" s="36" customFormat="1" ht="12.75" customHeight="1">
      <c r="A130" s="26">
        <f t="shared" si="5"/>
        <v>109</v>
      </c>
      <c r="B130" s="27">
        <v>1</v>
      </c>
      <c r="C130" s="26" t="s">
        <v>469</v>
      </c>
      <c r="D130" s="28" t="s">
        <v>470</v>
      </c>
      <c r="E130" s="28"/>
      <c r="F130" s="30" t="s">
        <v>436</v>
      </c>
      <c r="G130" s="31">
        <v>597</v>
      </c>
      <c r="H130" s="32">
        <v>15</v>
      </c>
      <c r="I130" s="33" t="str">
        <f t="shared" si="7"/>
        <v/>
      </c>
      <c r="J130" s="274">
        <f>IF(J131="-",_xlfn.NUMBERVALUE(I130)/100*-1,_xlfn.NUMBERVALUE(I130)/100)</f>
        <v>0</v>
      </c>
      <c r="K130" s="34"/>
      <c r="L130" s="35"/>
      <c r="M130" s="35"/>
      <c r="N130" s="35"/>
      <c r="O130" s="35"/>
      <c r="P130" s="35"/>
      <c r="Q130" s="35"/>
    </row>
    <row r="131" spans="1:17" s="36" customFormat="1" ht="24.95" customHeight="1">
      <c r="A131" s="26">
        <f t="shared" si="5"/>
        <v>110</v>
      </c>
      <c r="B131" s="27">
        <v>1</v>
      </c>
      <c r="C131" s="26" t="s">
        <v>471</v>
      </c>
      <c r="D131" s="28" t="s">
        <v>472</v>
      </c>
      <c r="E131" s="28" t="s">
        <v>208</v>
      </c>
      <c r="F131" s="30" t="s">
        <v>182</v>
      </c>
      <c r="G131" s="31">
        <v>612</v>
      </c>
      <c r="H131" s="32">
        <v>1</v>
      </c>
      <c r="I131" s="33" t="str">
        <f t="shared" si="7"/>
        <v/>
      </c>
      <c r="J131" s="33" t="str">
        <f t="shared" si="3"/>
        <v/>
      </c>
      <c r="K131" s="34"/>
      <c r="L131" s="35"/>
      <c r="M131" s="35"/>
      <c r="N131" s="35"/>
      <c r="O131" s="35"/>
      <c r="P131" s="35"/>
      <c r="Q131" s="35"/>
    </row>
    <row r="132" spans="1:17" s="36" customFormat="1" ht="12.75" customHeight="1">
      <c r="A132" s="26">
        <f t="shared" si="5"/>
        <v>111</v>
      </c>
      <c r="B132" s="27">
        <v>1</v>
      </c>
      <c r="C132" s="26" t="s">
        <v>473</v>
      </c>
      <c r="D132" s="28" t="s">
        <v>474</v>
      </c>
      <c r="E132" s="28"/>
      <c r="F132" s="30" t="s">
        <v>436</v>
      </c>
      <c r="G132" s="31">
        <v>613</v>
      </c>
      <c r="H132" s="32">
        <v>15</v>
      </c>
      <c r="I132" s="33" t="str">
        <f t="shared" si="7"/>
        <v/>
      </c>
      <c r="J132" s="274">
        <f>IF(J133="-",_xlfn.NUMBERVALUE(I132)/100*-1,_xlfn.NUMBERVALUE(I132)/100)</f>
        <v>0</v>
      </c>
      <c r="K132" s="34"/>
      <c r="L132" s="35"/>
      <c r="M132" s="35"/>
      <c r="N132" s="35"/>
      <c r="O132" s="35"/>
      <c r="P132" s="35"/>
      <c r="Q132" s="35"/>
    </row>
    <row r="133" spans="1:17" s="36" customFormat="1" ht="24.95" customHeight="1">
      <c r="A133" s="26">
        <f t="shared" si="5"/>
        <v>112</v>
      </c>
      <c r="B133" s="27">
        <v>1</v>
      </c>
      <c r="C133" s="26" t="s">
        <v>475</v>
      </c>
      <c r="D133" s="28" t="s">
        <v>476</v>
      </c>
      <c r="E133" s="28" t="s">
        <v>208</v>
      </c>
      <c r="F133" s="30" t="s">
        <v>182</v>
      </c>
      <c r="G133" s="31">
        <v>628</v>
      </c>
      <c r="H133" s="32">
        <v>1</v>
      </c>
      <c r="I133" s="33" t="str">
        <f t="shared" si="7"/>
        <v/>
      </c>
      <c r="J133" s="33" t="str">
        <f t="shared" ref="J133:J195" si="8">I133</f>
        <v/>
      </c>
      <c r="K133" s="34"/>
      <c r="L133" s="35"/>
      <c r="M133" s="35"/>
      <c r="N133" s="35"/>
      <c r="O133" s="35"/>
      <c r="P133" s="35"/>
      <c r="Q133" s="35"/>
    </row>
    <row r="134" spans="1:17" s="36" customFormat="1" ht="12.75" customHeight="1">
      <c r="A134" s="26">
        <f t="shared" si="5"/>
        <v>113</v>
      </c>
      <c r="B134" s="27">
        <v>1</v>
      </c>
      <c r="C134" s="26" t="s">
        <v>477</v>
      </c>
      <c r="D134" s="28" t="s">
        <v>474</v>
      </c>
      <c r="E134" s="28"/>
      <c r="F134" s="30" t="s">
        <v>436</v>
      </c>
      <c r="G134" s="31">
        <v>629</v>
      </c>
      <c r="H134" s="32">
        <v>15</v>
      </c>
      <c r="I134" s="33" t="str">
        <f t="shared" si="7"/>
        <v/>
      </c>
      <c r="J134" s="274">
        <f>IF(J135="-",_xlfn.NUMBERVALUE(I134)/100*-1,_xlfn.NUMBERVALUE(I134)/100)</f>
        <v>0</v>
      </c>
      <c r="K134" s="34"/>
      <c r="L134" s="35"/>
      <c r="M134" s="35"/>
      <c r="N134" s="35"/>
      <c r="O134" s="35"/>
      <c r="P134" s="35"/>
      <c r="Q134" s="35"/>
    </row>
    <row r="135" spans="1:17" s="36" customFormat="1" ht="24.95" customHeight="1">
      <c r="A135" s="26">
        <f t="shared" si="5"/>
        <v>114</v>
      </c>
      <c r="B135" s="27">
        <v>1</v>
      </c>
      <c r="C135" s="26" t="s">
        <v>478</v>
      </c>
      <c r="D135" s="28" t="s">
        <v>476</v>
      </c>
      <c r="E135" s="28" t="s">
        <v>208</v>
      </c>
      <c r="F135" s="30" t="s">
        <v>182</v>
      </c>
      <c r="G135" s="31">
        <v>644</v>
      </c>
      <c r="H135" s="32">
        <v>1</v>
      </c>
      <c r="I135" s="33" t="str">
        <f t="shared" si="7"/>
        <v/>
      </c>
      <c r="J135" s="33" t="str">
        <f t="shared" si="8"/>
        <v/>
      </c>
      <c r="K135" s="34"/>
      <c r="L135" s="35"/>
      <c r="M135" s="35"/>
      <c r="N135" s="35"/>
      <c r="O135" s="35"/>
      <c r="P135" s="35"/>
      <c r="Q135" s="35"/>
    </row>
    <row r="136" spans="1:17" s="36" customFormat="1" ht="12.75" customHeight="1">
      <c r="A136" s="26">
        <f t="shared" si="5"/>
        <v>115</v>
      </c>
      <c r="B136" s="27">
        <v>1</v>
      </c>
      <c r="C136" s="26" t="s">
        <v>479</v>
      </c>
      <c r="D136" s="28" t="s">
        <v>480</v>
      </c>
      <c r="E136" s="28"/>
      <c r="F136" s="30" t="s">
        <v>436</v>
      </c>
      <c r="G136" s="31">
        <v>645</v>
      </c>
      <c r="H136" s="32">
        <v>15</v>
      </c>
      <c r="I136" s="33" t="str">
        <f t="shared" si="7"/>
        <v/>
      </c>
      <c r="J136" s="274">
        <f>IF(J137="-",_xlfn.NUMBERVALUE(I136)/100*-1,_xlfn.NUMBERVALUE(I136)/100)</f>
        <v>0</v>
      </c>
      <c r="K136" s="34"/>
      <c r="L136" s="35"/>
      <c r="M136" s="35"/>
      <c r="N136" s="35"/>
      <c r="O136" s="35"/>
      <c r="P136" s="35"/>
      <c r="Q136" s="35"/>
    </row>
    <row r="137" spans="1:17" s="36" customFormat="1" ht="24.95" customHeight="1">
      <c r="A137" s="26">
        <f t="shared" si="5"/>
        <v>116</v>
      </c>
      <c r="B137" s="27">
        <v>1</v>
      </c>
      <c r="C137" s="26" t="s">
        <v>481</v>
      </c>
      <c r="D137" s="28" t="s">
        <v>482</v>
      </c>
      <c r="E137" s="28" t="s">
        <v>208</v>
      </c>
      <c r="F137" s="30" t="s">
        <v>182</v>
      </c>
      <c r="G137" s="31">
        <v>660</v>
      </c>
      <c r="H137" s="32">
        <v>1</v>
      </c>
      <c r="I137" s="33" t="str">
        <f t="shared" si="7"/>
        <v/>
      </c>
      <c r="J137" s="33" t="str">
        <f t="shared" si="8"/>
        <v/>
      </c>
      <c r="K137" s="34"/>
      <c r="L137" s="35"/>
      <c r="M137" s="35"/>
      <c r="N137" s="35"/>
      <c r="O137" s="35"/>
      <c r="P137" s="35"/>
      <c r="Q137" s="35"/>
    </row>
    <row r="138" spans="1:17" s="36" customFormat="1" ht="24.95" hidden="1" customHeight="1">
      <c r="A138" s="40">
        <f t="shared" si="5"/>
        <v>117</v>
      </c>
      <c r="B138" s="41">
        <v>1</v>
      </c>
      <c r="C138" s="40" t="s">
        <v>483</v>
      </c>
      <c r="D138" s="42" t="s">
        <v>484</v>
      </c>
      <c r="E138" s="42" t="s">
        <v>485</v>
      </c>
      <c r="F138" s="42" t="s">
        <v>182</v>
      </c>
      <c r="G138" s="43">
        <v>661</v>
      </c>
      <c r="H138" s="44">
        <v>1</v>
      </c>
      <c r="I138" s="45" t="str">
        <f t="shared" si="7"/>
        <v/>
      </c>
      <c r="J138" s="45" t="str">
        <f t="shared" si="8"/>
        <v/>
      </c>
      <c r="K138" s="46"/>
      <c r="L138" s="40"/>
      <c r="M138" s="40"/>
      <c r="N138" s="40"/>
      <c r="O138" s="40"/>
      <c r="P138" s="40"/>
      <c r="Q138" s="40" t="s">
        <v>10</v>
      </c>
    </row>
    <row r="139" spans="1:17" s="36" customFormat="1" ht="12.75" customHeight="1">
      <c r="A139" s="26">
        <f t="shared" si="5"/>
        <v>118</v>
      </c>
      <c r="B139" s="27">
        <v>1</v>
      </c>
      <c r="C139" s="26" t="s">
        <v>486</v>
      </c>
      <c r="D139" s="28" t="s">
        <v>487</v>
      </c>
      <c r="E139" s="28"/>
      <c r="F139" s="30" t="s">
        <v>436</v>
      </c>
      <c r="G139" s="31">
        <v>662</v>
      </c>
      <c r="H139" s="32">
        <v>15</v>
      </c>
      <c r="I139" s="33" t="str">
        <f t="shared" si="7"/>
        <v/>
      </c>
      <c r="J139" s="274">
        <f>IF(J140="-",_xlfn.NUMBERVALUE(I139)/100*-1,_xlfn.NUMBERVALUE(I139)/100)</f>
        <v>0</v>
      </c>
      <c r="K139" s="34" t="s">
        <v>488</v>
      </c>
      <c r="L139" s="35" t="s">
        <v>488</v>
      </c>
      <c r="M139" s="35" t="s">
        <v>488</v>
      </c>
      <c r="N139" s="35" t="s">
        <v>488</v>
      </c>
      <c r="O139" s="35" t="s">
        <v>488</v>
      </c>
      <c r="P139" s="35"/>
      <c r="Q139" s="35"/>
    </row>
    <row r="140" spans="1:17" s="36" customFormat="1" ht="24.95" customHeight="1">
      <c r="A140" s="26">
        <f t="shared" si="5"/>
        <v>119</v>
      </c>
      <c r="B140" s="27">
        <v>1</v>
      </c>
      <c r="C140" s="26" t="s">
        <v>489</v>
      </c>
      <c r="D140" s="28" t="s">
        <v>490</v>
      </c>
      <c r="E140" s="28" t="s">
        <v>208</v>
      </c>
      <c r="F140" s="30" t="s">
        <v>182</v>
      </c>
      <c r="G140" s="31">
        <v>677</v>
      </c>
      <c r="H140" s="32">
        <v>1</v>
      </c>
      <c r="I140" s="33" t="str">
        <f t="shared" si="7"/>
        <v/>
      </c>
      <c r="J140" s="33" t="str">
        <f t="shared" si="8"/>
        <v/>
      </c>
      <c r="K140" s="34"/>
      <c r="L140" s="35"/>
      <c r="M140" s="35"/>
      <c r="N140" s="35"/>
      <c r="O140" s="35"/>
      <c r="P140" s="35"/>
      <c r="Q140" s="35"/>
    </row>
    <row r="141" spans="1:17" s="36" customFormat="1" ht="12.75" customHeight="1">
      <c r="A141" s="26">
        <f t="shared" si="5"/>
        <v>120</v>
      </c>
      <c r="B141" s="27">
        <v>1</v>
      </c>
      <c r="C141" s="26" t="s">
        <v>491</v>
      </c>
      <c r="D141" s="28" t="s">
        <v>492</v>
      </c>
      <c r="E141" s="28"/>
      <c r="F141" s="30" t="s">
        <v>436</v>
      </c>
      <c r="G141" s="31">
        <v>678</v>
      </c>
      <c r="H141" s="32">
        <v>15</v>
      </c>
      <c r="I141" s="33" t="str">
        <f t="shared" si="7"/>
        <v/>
      </c>
      <c r="J141" s="274">
        <f>IF(J142="-",_xlfn.NUMBERVALUE(I141)/100*-1,_xlfn.NUMBERVALUE(I141)/100)</f>
        <v>0</v>
      </c>
      <c r="K141" s="34"/>
      <c r="L141" s="35"/>
      <c r="M141" s="35"/>
      <c r="N141" s="35"/>
      <c r="O141" s="35"/>
      <c r="P141" s="35"/>
      <c r="Q141" s="35"/>
    </row>
    <row r="142" spans="1:17" s="36" customFormat="1" ht="24.95" customHeight="1">
      <c r="A142" s="26">
        <f t="shared" ref="A142:A199" si="9">IF(B142=1,TRUNC(A141)+1,A141+0.1)</f>
        <v>121</v>
      </c>
      <c r="B142" s="27">
        <v>1</v>
      </c>
      <c r="C142" s="26" t="s">
        <v>493</v>
      </c>
      <c r="D142" s="28" t="s">
        <v>494</v>
      </c>
      <c r="E142" s="28" t="s">
        <v>208</v>
      </c>
      <c r="F142" s="30" t="s">
        <v>182</v>
      </c>
      <c r="G142" s="31">
        <v>693</v>
      </c>
      <c r="H142" s="32">
        <v>1</v>
      </c>
      <c r="I142" s="33" t="str">
        <f t="shared" si="7"/>
        <v/>
      </c>
      <c r="J142" s="33" t="str">
        <f t="shared" si="8"/>
        <v/>
      </c>
      <c r="K142" s="34"/>
      <c r="L142" s="35"/>
      <c r="M142" s="35"/>
      <c r="N142" s="35"/>
      <c r="O142" s="35"/>
      <c r="P142" s="35"/>
      <c r="Q142" s="35"/>
    </row>
    <row r="143" spans="1:17" s="36" customFormat="1" ht="12.75" customHeight="1">
      <c r="A143" s="26">
        <f t="shared" si="9"/>
        <v>122</v>
      </c>
      <c r="B143" s="27">
        <v>1</v>
      </c>
      <c r="C143" s="26" t="s">
        <v>495</v>
      </c>
      <c r="D143" s="28" t="s">
        <v>496</v>
      </c>
      <c r="E143" s="28"/>
      <c r="F143" s="30" t="s">
        <v>436</v>
      </c>
      <c r="G143" s="31">
        <v>694</v>
      </c>
      <c r="H143" s="32">
        <v>15</v>
      </c>
      <c r="I143" s="33" t="str">
        <f t="shared" si="7"/>
        <v/>
      </c>
      <c r="J143" s="274">
        <f>IF(J144="-",_xlfn.NUMBERVALUE(I143)/100*-1,_xlfn.NUMBERVALUE(I143)/100)</f>
        <v>0</v>
      </c>
      <c r="K143" s="34"/>
      <c r="L143" s="35"/>
      <c r="M143" s="35"/>
      <c r="N143" s="35"/>
      <c r="O143" s="35"/>
      <c r="P143" s="35"/>
      <c r="Q143" s="35"/>
    </row>
    <row r="144" spans="1:17" s="36" customFormat="1" ht="24.95" customHeight="1">
      <c r="A144" s="26">
        <f t="shared" si="9"/>
        <v>123</v>
      </c>
      <c r="B144" s="27">
        <v>1</v>
      </c>
      <c r="C144" s="26" t="s">
        <v>497</v>
      </c>
      <c r="D144" s="28" t="s">
        <v>498</v>
      </c>
      <c r="E144" s="28" t="s">
        <v>208</v>
      </c>
      <c r="F144" s="30" t="s">
        <v>182</v>
      </c>
      <c r="G144" s="31">
        <v>709</v>
      </c>
      <c r="H144" s="32">
        <v>1</v>
      </c>
      <c r="I144" s="33" t="str">
        <f t="shared" si="7"/>
        <v/>
      </c>
      <c r="J144" s="33" t="str">
        <f t="shared" si="8"/>
        <v/>
      </c>
      <c r="K144" s="34"/>
      <c r="L144" s="35"/>
      <c r="M144" s="35"/>
      <c r="N144" s="35"/>
      <c r="O144" s="35"/>
      <c r="P144" s="35"/>
      <c r="Q144" s="35"/>
    </row>
    <row r="145" spans="1:17" s="36" customFormat="1" ht="12.75">
      <c r="A145" s="26">
        <f t="shared" si="9"/>
        <v>124</v>
      </c>
      <c r="B145" s="27">
        <v>1</v>
      </c>
      <c r="C145" s="26" t="s">
        <v>499</v>
      </c>
      <c r="D145" s="28" t="s">
        <v>500</v>
      </c>
      <c r="E145" s="28"/>
      <c r="F145" s="30" t="s">
        <v>436</v>
      </c>
      <c r="G145" s="31">
        <v>710</v>
      </c>
      <c r="H145" s="32">
        <v>15</v>
      </c>
      <c r="I145" s="33" t="str">
        <f t="shared" ref="I145:I212" si="10">MID($I$1,G145,H145)</f>
        <v/>
      </c>
      <c r="J145" s="274">
        <f>IF(J146="-",_xlfn.NUMBERVALUE(I145)/100*-1,_xlfn.NUMBERVALUE(I145)/100)</f>
        <v>0</v>
      </c>
      <c r="K145" s="34" t="s">
        <v>501</v>
      </c>
      <c r="L145" s="35" t="s">
        <v>501</v>
      </c>
      <c r="M145" s="35" t="s">
        <v>501</v>
      </c>
      <c r="N145" s="35" t="s">
        <v>501</v>
      </c>
      <c r="O145" s="35" t="s">
        <v>501</v>
      </c>
      <c r="P145" s="35"/>
      <c r="Q145" s="35"/>
    </row>
    <row r="146" spans="1:17" s="36" customFormat="1" ht="24.95" customHeight="1">
      <c r="A146" s="26">
        <f t="shared" si="9"/>
        <v>125</v>
      </c>
      <c r="B146" s="27">
        <v>1</v>
      </c>
      <c r="C146" s="26" t="s">
        <v>502</v>
      </c>
      <c r="D146" s="28" t="s">
        <v>503</v>
      </c>
      <c r="E146" s="28" t="s">
        <v>208</v>
      </c>
      <c r="F146" s="30" t="s">
        <v>182</v>
      </c>
      <c r="G146" s="31">
        <v>725</v>
      </c>
      <c r="H146" s="32">
        <v>1</v>
      </c>
      <c r="I146" s="33" t="str">
        <f t="shared" si="10"/>
        <v/>
      </c>
      <c r="J146" s="33" t="str">
        <f t="shared" si="8"/>
        <v/>
      </c>
      <c r="K146" s="34"/>
      <c r="L146" s="35"/>
      <c r="M146" s="35"/>
      <c r="N146" s="35"/>
      <c r="O146" s="35"/>
      <c r="P146" s="35"/>
      <c r="Q146" s="35"/>
    </row>
    <row r="147" spans="1:17" s="36" customFormat="1" ht="12.75" customHeight="1">
      <c r="A147" s="26">
        <f t="shared" si="9"/>
        <v>126</v>
      </c>
      <c r="B147" s="27">
        <v>1</v>
      </c>
      <c r="C147" s="26" t="s">
        <v>504</v>
      </c>
      <c r="D147" s="28" t="s">
        <v>505</v>
      </c>
      <c r="E147" s="28"/>
      <c r="F147" s="30" t="s">
        <v>436</v>
      </c>
      <c r="G147" s="31">
        <v>726</v>
      </c>
      <c r="H147" s="32">
        <v>15</v>
      </c>
      <c r="I147" s="33" t="str">
        <f t="shared" si="10"/>
        <v/>
      </c>
      <c r="J147" s="274">
        <f>IF(J148="-",_xlfn.NUMBERVALUE(I147)/100*-1,_xlfn.NUMBERVALUE(I147)/100)</f>
        <v>0</v>
      </c>
      <c r="K147" s="34"/>
      <c r="L147" s="35"/>
      <c r="M147" s="35"/>
      <c r="N147" s="35"/>
      <c r="O147" s="35"/>
      <c r="P147" s="35"/>
      <c r="Q147" s="35"/>
    </row>
    <row r="148" spans="1:17" s="36" customFormat="1" ht="24.95" customHeight="1">
      <c r="A148" s="26">
        <f t="shared" si="9"/>
        <v>127</v>
      </c>
      <c r="B148" s="27">
        <v>1</v>
      </c>
      <c r="C148" s="26" t="s">
        <v>506</v>
      </c>
      <c r="D148" s="28" t="s">
        <v>507</v>
      </c>
      <c r="E148" s="28" t="s">
        <v>208</v>
      </c>
      <c r="F148" s="30" t="s">
        <v>182</v>
      </c>
      <c r="G148" s="31">
        <v>741</v>
      </c>
      <c r="H148" s="32">
        <v>1</v>
      </c>
      <c r="I148" s="33" t="str">
        <f t="shared" si="10"/>
        <v/>
      </c>
      <c r="J148" s="33" t="str">
        <f t="shared" si="8"/>
        <v/>
      </c>
      <c r="K148" s="34"/>
      <c r="L148" s="35"/>
      <c r="M148" s="35"/>
      <c r="N148" s="35"/>
      <c r="O148" s="35"/>
      <c r="P148" s="35"/>
      <c r="Q148" s="35"/>
    </row>
    <row r="149" spans="1:17" s="36" customFormat="1" ht="12.75" customHeight="1">
      <c r="A149" s="26">
        <f t="shared" si="9"/>
        <v>128</v>
      </c>
      <c r="B149" s="27">
        <v>1</v>
      </c>
      <c r="C149" s="26" t="s">
        <v>508</v>
      </c>
      <c r="D149" s="28" t="s">
        <v>509</v>
      </c>
      <c r="E149" s="28"/>
      <c r="F149" s="30" t="s">
        <v>436</v>
      </c>
      <c r="G149" s="31">
        <v>742</v>
      </c>
      <c r="H149" s="32">
        <v>15</v>
      </c>
      <c r="I149" s="33" t="str">
        <f t="shared" si="10"/>
        <v/>
      </c>
      <c r="J149" s="274">
        <f>IF(J150="-",_xlfn.NUMBERVALUE(I149)/100*-1,_xlfn.NUMBERVALUE(I149)/100)</f>
        <v>0</v>
      </c>
      <c r="K149" s="34" t="s">
        <v>510</v>
      </c>
      <c r="L149" s="35" t="s">
        <v>510</v>
      </c>
      <c r="M149" s="35" t="s">
        <v>510</v>
      </c>
      <c r="N149" s="35" t="s">
        <v>510</v>
      </c>
      <c r="O149" s="35" t="s">
        <v>510</v>
      </c>
      <c r="P149" s="35"/>
      <c r="Q149" s="35"/>
    </row>
    <row r="150" spans="1:17" s="36" customFormat="1" ht="24.95" customHeight="1">
      <c r="A150" s="26">
        <f t="shared" si="9"/>
        <v>129</v>
      </c>
      <c r="B150" s="27">
        <v>1</v>
      </c>
      <c r="C150" s="26" t="s">
        <v>511</v>
      </c>
      <c r="D150" s="28" t="s">
        <v>512</v>
      </c>
      <c r="E150" s="28" t="s">
        <v>208</v>
      </c>
      <c r="F150" s="30" t="s">
        <v>182</v>
      </c>
      <c r="G150" s="31">
        <v>757</v>
      </c>
      <c r="H150" s="32">
        <v>1</v>
      </c>
      <c r="I150" s="33" t="str">
        <f t="shared" si="10"/>
        <v/>
      </c>
      <c r="J150" s="33" t="str">
        <f t="shared" si="8"/>
        <v/>
      </c>
      <c r="K150" s="34"/>
      <c r="L150" s="35"/>
      <c r="M150" s="35"/>
      <c r="N150" s="35"/>
      <c r="O150" s="35"/>
      <c r="P150" s="35"/>
      <c r="Q150" s="35"/>
    </row>
    <row r="151" spans="1:17" s="36" customFormat="1" ht="12.75" customHeight="1">
      <c r="A151" s="26">
        <f t="shared" si="9"/>
        <v>130</v>
      </c>
      <c r="B151" s="27">
        <v>1</v>
      </c>
      <c r="C151" s="26" t="s">
        <v>513</v>
      </c>
      <c r="D151" s="28" t="s">
        <v>514</v>
      </c>
      <c r="E151" s="28"/>
      <c r="F151" s="30" t="s">
        <v>436</v>
      </c>
      <c r="G151" s="31">
        <v>758</v>
      </c>
      <c r="H151" s="32">
        <v>15</v>
      </c>
      <c r="I151" s="33" t="str">
        <f t="shared" si="10"/>
        <v/>
      </c>
      <c r="J151" s="274">
        <f>IF(J152="-",_xlfn.NUMBERVALUE(I151)/100*-1,_xlfn.NUMBERVALUE(I151)/100)</f>
        <v>0</v>
      </c>
      <c r="K151" s="34"/>
      <c r="L151" s="35"/>
      <c r="M151" s="35"/>
      <c r="N151" s="35"/>
      <c r="O151" s="35"/>
      <c r="P151" s="35"/>
      <c r="Q151" s="35"/>
    </row>
    <row r="152" spans="1:17" s="36" customFormat="1" ht="24.95" customHeight="1">
      <c r="A152" s="26">
        <f t="shared" si="9"/>
        <v>131</v>
      </c>
      <c r="B152" s="27">
        <v>1</v>
      </c>
      <c r="C152" s="26" t="s">
        <v>515</v>
      </c>
      <c r="D152" s="28" t="s">
        <v>516</v>
      </c>
      <c r="E152" s="28" t="s">
        <v>208</v>
      </c>
      <c r="F152" s="30" t="s">
        <v>182</v>
      </c>
      <c r="G152" s="31">
        <v>773</v>
      </c>
      <c r="H152" s="32">
        <v>1</v>
      </c>
      <c r="I152" s="33" t="str">
        <f t="shared" si="10"/>
        <v/>
      </c>
      <c r="J152" s="33" t="str">
        <f t="shared" si="8"/>
        <v/>
      </c>
      <c r="K152" s="34"/>
      <c r="L152" s="35"/>
      <c r="M152" s="35"/>
      <c r="N152" s="35"/>
      <c r="O152" s="35"/>
      <c r="P152" s="35"/>
      <c r="Q152" s="35"/>
    </row>
    <row r="153" spans="1:17" s="36" customFormat="1" ht="12.75" customHeight="1">
      <c r="A153" s="26">
        <f t="shared" si="9"/>
        <v>132</v>
      </c>
      <c r="B153" s="27">
        <v>1</v>
      </c>
      <c r="C153" s="26" t="s">
        <v>517</v>
      </c>
      <c r="D153" s="28" t="s">
        <v>518</v>
      </c>
      <c r="E153" s="28"/>
      <c r="F153" s="30" t="s">
        <v>436</v>
      </c>
      <c r="G153" s="31">
        <v>774</v>
      </c>
      <c r="H153" s="32">
        <v>15</v>
      </c>
      <c r="I153" s="33" t="str">
        <f t="shared" si="10"/>
        <v/>
      </c>
      <c r="J153" s="274">
        <f>IF(J154="-",_xlfn.NUMBERVALUE(I153)/100*-1,_xlfn.NUMBERVALUE(I153)/100)</f>
        <v>0</v>
      </c>
      <c r="K153" s="34" t="s">
        <v>519</v>
      </c>
      <c r="L153" s="35" t="s">
        <v>519</v>
      </c>
      <c r="M153" s="35" t="s">
        <v>519</v>
      </c>
      <c r="N153" s="35" t="s">
        <v>519</v>
      </c>
      <c r="O153" s="35" t="s">
        <v>519</v>
      </c>
      <c r="P153" s="35"/>
      <c r="Q153" s="35"/>
    </row>
    <row r="154" spans="1:17" s="36" customFormat="1" ht="24.95" customHeight="1">
      <c r="A154" s="26">
        <f t="shared" si="9"/>
        <v>133</v>
      </c>
      <c r="B154" s="27">
        <v>1</v>
      </c>
      <c r="C154" s="26" t="s">
        <v>520</v>
      </c>
      <c r="D154" s="28" t="s">
        <v>521</v>
      </c>
      <c r="E154" s="28" t="s">
        <v>208</v>
      </c>
      <c r="F154" s="30" t="s">
        <v>182</v>
      </c>
      <c r="G154" s="31">
        <v>789</v>
      </c>
      <c r="H154" s="32">
        <v>1</v>
      </c>
      <c r="I154" s="33" t="str">
        <f t="shared" si="10"/>
        <v/>
      </c>
      <c r="J154" s="33" t="str">
        <f t="shared" si="8"/>
        <v/>
      </c>
      <c r="K154" s="34"/>
      <c r="L154" s="35"/>
      <c r="M154" s="35"/>
      <c r="N154" s="35"/>
      <c r="O154" s="35"/>
      <c r="P154" s="35"/>
      <c r="Q154" s="35"/>
    </row>
    <row r="155" spans="1:17" s="36" customFormat="1" ht="12.75" customHeight="1">
      <c r="A155" s="26">
        <f t="shared" si="9"/>
        <v>134</v>
      </c>
      <c r="B155" s="27">
        <v>1</v>
      </c>
      <c r="C155" s="26" t="s">
        <v>522</v>
      </c>
      <c r="D155" s="28" t="s">
        <v>523</v>
      </c>
      <c r="E155" s="28"/>
      <c r="F155" s="30" t="s">
        <v>436</v>
      </c>
      <c r="G155" s="31">
        <v>790</v>
      </c>
      <c r="H155" s="32">
        <v>15</v>
      </c>
      <c r="I155" s="33" t="str">
        <f t="shared" si="10"/>
        <v/>
      </c>
      <c r="J155" s="274">
        <f>IF(J156="-",_xlfn.NUMBERVALUE(I155)/100*-1,_xlfn.NUMBERVALUE(I155)/100)</f>
        <v>0</v>
      </c>
      <c r="K155" s="34"/>
      <c r="L155" s="35"/>
      <c r="M155" s="35"/>
      <c r="N155" s="35"/>
      <c r="O155" s="35"/>
      <c r="P155" s="35"/>
      <c r="Q155" s="35"/>
    </row>
    <row r="156" spans="1:17" s="36" customFormat="1" ht="24.95" customHeight="1">
      <c r="A156" s="26">
        <f t="shared" si="9"/>
        <v>135</v>
      </c>
      <c r="B156" s="27">
        <v>1</v>
      </c>
      <c r="C156" s="26" t="s">
        <v>524</v>
      </c>
      <c r="D156" s="28" t="s">
        <v>525</v>
      </c>
      <c r="E156" s="28" t="s">
        <v>208</v>
      </c>
      <c r="F156" s="30" t="s">
        <v>182</v>
      </c>
      <c r="G156" s="31">
        <v>805</v>
      </c>
      <c r="H156" s="32">
        <v>1</v>
      </c>
      <c r="I156" s="33" t="str">
        <f t="shared" si="10"/>
        <v/>
      </c>
      <c r="J156" s="33" t="str">
        <f t="shared" si="8"/>
        <v/>
      </c>
      <c r="K156" s="34"/>
      <c r="L156" s="35"/>
      <c r="M156" s="35"/>
      <c r="N156" s="35"/>
      <c r="O156" s="35"/>
      <c r="P156" s="35"/>
      <c r="Q156" s="35"/>
    </row>
    <row r="157" spans="1:17" s="36" customFormat="1" ht="24.95" hidden="1" customHeight="1">
      <c r="A157" s="40">
        <f t="shared" si="9"/>
        <v>136</v>
      </c>
      <c r="B157" s="41">
        <v>1</v>
      </c>
      <c r="C157" s="40" t="s">
        <v>526</v>
      </c>
      <c r="D157" s="42" t="s">
        <v>527</v>
      </c>
      <c r="E157" s="42" t="s">
        <v>528</v>
      </c>
      <c r="F157" s="42" t="s">
        <v>182</v>
      </c>
      <c r="G157" s="43">
        <v>806</v>
      </c>
      <c r="H157" s="44">
        <v>1</v>
      </c>
      <c r="I157" s="45" t="str">
        <f t="shared" si="10"/>
        <v/>
      </c>
      <c r="J157" s="45" t="str">
        <f t="shared" si="8"/>
        <v/>
      </c>
      <c r="K157" s="46"/>
      <c r="L157" s="40"/>
      <c r="M157" s="40"/>
      <c r="N157" s="40"/>
      <c r="O157" s="40"/>
      <c r="P157" s="40"/>
      <c r="Q157" s="40" t="s">
        <v>10</v>
      </c>
    </row>
    <row r="158" spans="1:17" s="36" customFormat="1" ht="12.75" customHeight="1">
      <c r="A158" s="26">
        <f t="shared" si="9"/>
        <v>137</v>
      </c>
      <c r="B158" s="27">
        <v>1</v>
      </c>
      <c r="C158" s="26" t="s">
        <v>529</v>
      </c>
      <c r="D158" s="28" t="s">
        <v>530</v>
      </c>
      <c r="E158" s="28"/>
      <c r="F158" s="30" t="s">
        <v>436</v>
      </c>
      <c r="G158" s="31">
        <v>807</v>
      </c>
      <c r="H158" s="32">
        <v>15</v>
      </c>
      <c r="I158" s="33" t="str">
        <f t="shared" si="10"/>
        <v/>
      </c>
      <c r="J158" s="274">
        <f>IF(J159="-",_xlfn.NUMBERVALUE(I158)/100*-1,_xlfn.NUMBERVALUE(I158)/100)</f>
        <v>0</v>
      </c>
      <c r="K158" s="34" t="s">
        <v>531</v>
      </c>
      <c r="L158" s="35" t="s">
        <v>531</v>
      </c>
      <c r="M158" s="35" t="s">
        <v>531</v>
      </c>
      <c r="N158" s="35" t="s">
        <v>531</v>
      </c>
      <c r="O158" s="35" t="s">
        <v>531</v>
      </c>
      <c r="P158" s="35"/>
      <c r="Q158" s="35"/>
    </row>
    <row r="159" spans="1:17" s="36" customFormat="1" ht="24.95" customHeight="1">
      <c r="A159" s="26">
        <f t="shared" si="9"/>
        <v>138</v>
      </c>
      <c r="B159" s="27">
        <v>1</v>
      </c>
      <c r="C159" s="26" t="s">
        <v>532</v>
      </c>
      <c r="D159" s="28" t="s">
        <v>533</v>
      </c>
      <c r="E159" s="28" t="s">
        <v>208</v>
      </c>
      <c r="F159" s="30" t="s">
        <v>182</v>
      </c>
      <c r="G159" s="31">
        <v>822</v>
      </c>
      <c r="H159" s="32">
        <v>1</v>
      </c>
      <c r="I159" s="33" t="str">
        <f t="shared" si="10"/>
        <v/>
      </c>
      <c r="J159" s="33" t="str">
        <f t="shared" si="8"/>
        <v/>
      </c>
      <c r="K159" s="34"/>
      <c r="L159" s="35"/>
      <c r="M159" s="35"/>
      <c r="N159" s="35"/>
      <c r="O159" s="35"/>
      <c r="P159" s="35"/>
      <c r="Q159" s="35"/>
    </row>
    <row r="160" spans="1:17" s="36" customFormat="1" ht="12.75" customHeight="1">
      <c r="A160" s="26">
        <f t="shared" si="9"/>
        <v>139</v>
      </c>
      <c r="B160" s="27">
        <v>1</v>
      </c>
      <c r="C160" s="26" t="s">
        <v>534</v>
      </c>
      <c r="D160" s="28" t="s">
        <v>535</v>
      </c>
      <c r="E160" s="28"/>
      <c r="F160" s="30" t="s">
        <v>436</v>
      </c>
      <c r="G160" s="31">
        <v>823</v>
      </c>
      <c r="H160" s="32">
        <v>15</v>
      </c>
      <c r="I160" s="33" t="str">
        <f t="shared" si="10"/>
        <v/>
      </c>
      <c r="J160" s="274">
        <f>IF(J161="-",_xlfn.NUMBERVALUE(I160)/100*-1,_xlfn.NUMBERVALUE(I160)/100)</f>
        <v>0</v>
      </c>
      <c r="K160" s="34"/>
      <c r="L160" s="35"/>
      <c r="M160" s="35"/>
      <c r="N160" s="35"/>
      <c r="O160" s="35"/>
      <c r="P160" s="35"/>
      <c r="Q160" s="35"/>
    </row>
    <row r="161" spans="1:17" s="36" customFormat="1" ht="24.95" customHeight="1">
      <c r="A161" s="26">
        <f t="shared" si="9"/>
        <v>140</v>
      </c>
      <c r="B161" s="27">
        <v>1</v>
      </c>
      <c r="C161" s="26" t="s">
        <v>536</v>
      </c>
      <c r="D161" s="28" t="s">
        <v>537</v>
      </c>
      <c r="E161" s="28" t="s">
        <v>208</v>
      </c>
      <c r="F161" s="30" t="s">
        <v>182</v>
      </c>
      <c r="G161" s="31">
        <v>838</v>
      </c>
      <c r="H161" s="32">
        <v>1</v>
      </c>
      <c r="I161" s="33" t="str">
        <f t="shared" si="10"/>
        <v/>
      </c>
      <c r="J161" s="33" t="str">
        <f t="shared" si="8"/>
        <v/>
      </c>
      <c r="K161" s="34"/>
      <c r="L161" s="35"/>
      <c r="M161" s="35"/>
      <c r="N161" s="35"/>
      <c r="O161" s="35"/>
      <c r="P161" s="35"/>
      <c r="Q161" s="35"/>
    </row>
    <row r="162" spans="1:17" s="36" customFormat="1" ht="12.75" customHeight="1">
      <c r="A162" s="26">
        <f t="shared" si="9"/>
        <v>141</v>
      </c>
      <c r="B162" s="27">
        <v>1</v>
      </c>
      <c r="C162" s="26" t="s">
        <v>538</v>
      </c>
      <c r="D162" s="28" t="s">
        <v>539</v>
      </c>
      <c r="E162" s="28"/>
      <c r="F162" s="30" t="s">
        <v>436</v>
      </c>
      <c r="G162" s="31">
        <v>839</v>
      </c>
      <c r="H162" s="32">
        <v>15</v>
      </c>
      <c r="I162" s="33" t="str">
        <f t="shared" si="10"/>
        <v/>
      </c>
      <c r="J162" s="274">
        <f>IF(J163="-",_xlfn.NUMBERVALUE(I162)/100*-1,_xlfn.NUMBERVALUE(I162)/100)</f>
        <v>0</v>
      </c>
      <c r="K162" s="34"/>
      <c r="L162" s="35"/>
      <c r="M162" s="35"/>
      <c r="N162" s="35"/>
      <c r="O162" s="35"/>
      <c r="P162" s="35"/>
      <c r="Q162" s="35"/>
    </row>
    <row r="163" spans="1:17" s="36" customFormat="1" ht="24.95" customHeight="1">
      <c r="A163" s="26">
        <f t="shared" si="9"/>
        <v>142</v>
      </c>
      <c r="B163" s="27">
        <v>1</v>
      </c>
      <c r="C163" s="26" t="s">
        <v>540</v>
      </c>
      <c r="D163" s="28" t="s">
        <v>541</v>
      </c>
      <c r="E163" s="28" t="s">
        <v>208</v>
      </c>
      <c r="F163" s="30" t="s">
        <v>182</v>
      </c>
      <c r="G163" s="31">
        <v>854</v>
      </c>
      <c r="H163" s="32">
        <v>1</v>
      </c>
      <c r="I163" s="33" t="str">
        <f t="shared" si="10"/>
        <v/>
      </c>
      <c r="J163" s="33" t="str">
        <f t="shared" si="8"/>
        <v/>
      </c>
      <c r="K163" s="34"/>
      <c r="L163" s="35"/>
      <c r="M163" s="35"/>
      <c r="N163" s="35"/>
      <c r="O163" s="35"/>
      <c r="P163" s="35"/>
      <c r="Q163" s="35"/>
    </row>
    <row r="164" spans="1:17" s="36" customFormat="1" ht="12.75" customHeight="1">
      <c r="A164" s="26">
        <f t="shared" si="9"/>
        <v>143</v>
      </c>
      <c r="B164" s="27">
        <v>1</v>
      </c>
      <c r="C164" s="26" t="s">
        <v>542</v>
      </c>
      <c r="D164" s="28" t="s">
        <v>543</v>
      </c>
      <c r="E164" s="28"/>
      <c r="F164" s="30" t="s">
        <v>436</v>
      </c>
      <c r="G164" s="31">
        <v>855</v>
      </c>
      <c r="H164" s="32">
        <v>15</v>
      </c>
      <c r="I164" s="33" t="str">
        <f t="shared" si="10"/>
        <v/>
      </c>
      <c r="J164" s="274">
        <f>IF(J165="-",_xlfn.NUMBERVALUE(I164)/100*-1,_xlfn.NUMBERVALUE(I164)/100)</f>
        <v>0</v>
      </c>
      <c r="K164" s="34"/>
      <c r="L164" s="35"/>
      <c r="M164" s="35"/>
      <c r="N164" s="35"/>
      <c r="O164" s="35"/>
      <c r="P164" s="35"/>
      <c r="Q164" s="35"/>
    </row>
    <row r="165" spans="1:17" s="36" customFormat="1" ht="24.95" customHeight="1">
      <c r="A165" s="26">
        <f t="shared" si="9"/>
        <v>144</v>
      </c>
      <c r="B165" s="27">
        <v>1</v>
      </c>
      <c r="C165" s="26" t="s">
        <v>544</v>
      </c>
      <c r="D165" s="28" t="s">
        <v>545</v>
      </c>
      <c r="E165" s="28" t="s">
        <v>208</v>
      </c>
      <c r="F165" s="30" t="s">
        <v>182</v>
      </c>
      <c r="G165" s="31">
        <v>870</v>
      </c>
      <c r="H165" s="32">
        <v>1</v>
      </c>
      <c r="I165" s="33" t="str">
        <f t="shared" si="10"/>
        <v/>
      </c>
      <c r="J165" s="33" t="str">
        <f t="shared" si="8"/>
        <v/>
      </c>
      <c r="K165" s="34"/>
      <c r="L165" s="35"/>
      <c r="M165" s="35"/>
      <c r="N165" s="35"/>
      <c r="O165" s="35"/>
      <c r="P165" s="35"/>
      <c r="Q165" s="35"/>
    </row>
    <row r="166" spans="1:17" s="36" customFormat="1" ht="12.75" customHeight="1">
      <c r="A166" s="26">
        <f t="shared" si="9"/>
        <v>145</v>
      </c>
      <c r="B166" s="27">
        <v>1</v>
      </c>
      <c r="C166" s="26" t="s">
        <v>546</v>
      </c>
      <c r="D166" s="28" t="s">
        <v>547</v>
      </c>
      <c r="E166" s="28"/>
      <c r="F166" s="30" t="s">
        <v>436</v>
      </c>
      <c r="G166" s="31">
        <v>871</v>
      </c>
      <c r="H166" s="32">
        <v>15</v>
      </c>
      <c r="I166" s="33" t="str">
        <f t="shared" si="10"/>
        <v/>
      </c>
      <c r="J166" s="274">
        <f>IF(J167="-",_xlfn.NUMBERVALUE(I166)/100*-1,_xlfn.NUMBERVALUE(I166)/100)</f>
        <v>0</v>
      </c>
      <c r="K166" s="34"/>
      <c r="L166" s="35"/>
      <c r="M166" s="35"/>
      <c r="N166" s="35"/>
      <c r="O166" s="35"/>
      <c r="P166" s="35"/>
      <c r="Q166" s="35"/>
    </row>
    <row r="167" spans="1:17" s="36" customFormat="1" ht="24.95" customHeight="1">
      <c r="A167" s="26">
        <f t="shared" si="9"/>
        <v>146</v>
      </c>
      <c r="B167" s="27">
        <v>1</v>
      </c>
      <c r="C167" s="26" t="s">
        <v>548</v>
      </c>
      <c r="D167" s="28" t="s">
        <v>549</v>
      </c>
      <c r="E167" s="28" t="s">
        <v>208</v>
      </c>
      <c r="F167" s="30" t="s">
        <v>182</v>
      </c>
      <c r="G167" s="31">
        <v>886</v>
      </c>
      <c r="H167" s="32">
        <v>1</v>
      </c>
      <c r="I167" s="33" t="str">
        <f t="shared" si="10"/>
        <v/>
      </c>
      <c r="J167" s="33" t="str">
        <f t="shared" si="8"/>
        <v/>
      </c>
      <c r="K167" s="34"/>
      <c r="L167" s="35"/>
      <c r="M167" s="35"/>
      <c r="N167" s="35"/>
      <c r="O167" s="35"/>
      <c r="P167" s="35"/>
      <c r="Q167" s="35"/>
    </row>
    <row r="168" spans="1:17" s="36" customFormat="1" ht="12.75" customHeight="1">
      <c r="A168" s="26">
        <f t="shared" si="9"/>
        <v>147</v>
      </c>
      <c r="B168" s="27">
        <v>1</v>
      </c>
      <c r="C168" s="26" t="s">
        <v>550</v>
      </c>
      <c r="D168" s="28" t="s">
        <v>551</v>
      </c>
      <c r="E168" s="28"/>
      <c r="F168" s="30" t="s">
        <v>436</v>
      </c>
      <c r="G168" s="31">
        <v>887</v>
      </c>
      <c r="H168" s="32">
        <v>15</v>
      </c>
      <c r="I168" s="33" t="str">
        <f t="shared" si="10"/>
        <v/>
      </c>
      <c r="J168" s="274">
        <f>IF(J169="-",_xlfn.NUMBERVALUE(I168)/100*-1,_xlfn.NUMBERVALUE(I168)/100)</f>
        <v>0</v>
      </c>
      <c r="K168" s="34"/>
      <c r="L168" s="35"/>
      <c r="M168" s="35"/>
      <c r="N168" s="35"/>
      <c r="O168" s="35"/>
      <c r="P168" s="35"/>
      <c r="Q168" s="35"/>
    </row>
    <row r="169" spans="1:17" s="36" customFormat="1" ht="24.95" customHeight="1">
      <c r="A169" s="26">
        <f t="shared" si="9"/>
        <v>148</v>
      </c>
      <c r="B169" s="27">
        <v>1</v>
      </c>
      <c r="C169" s="26" t="s">
        <v>552</v>
      </c>
      <c r="D169" s="28" t="s">
        <v>553</v>
      </c>
      <c r="E169" s="28" t="s">
        <v>208</v>
      </c>
      <c r="F169" s="30" t="s">
        <v>182</v>
      </c>
      <c r="G169" s="31">
        <v>902</v>
      </c>
      <c r="H169" s="32">
        <v>1</v>
      </c>
      <c r="I169" s="33" t="str">
        <f t="shared" si="10"/>
        <v/>
      </c>
      <c r="J169" s="33" t="str">
        <f t="shared" si="8"/>
        <v/>
      </c>
      <c r="K169" s="34"/>
      <c r="L169" s="35"/>
      <c r="M169" s="35"/>
      <c r="N169" s="35"/>
      <c r="O169" s="35"/>
      <c r="P169" s="35"/>
      <c r="Q169" s="35"/>
    </row>
    <row r="170" spans="1:17" s="36" customFormat="1" ht="12.75" customHeight="1">
      <c r="A170" s="26">
        <f t="shared" si="9"/>
        <v>149</v>
      </c>
      <c r="B170" s="27">
        <v>1</v>
      </c>
      <c r="C170" s="26" t="s">
        <v>554</v>
      </c>
      <c r="D170" s="28" t="s">
        <v>555</v>
      </c>
      <c r="E170" s="28"/>
      <c r="F170" s="30" t="s">
        <v>436</v>
      </c>
      <c r="G170" s="31">
        <v>903</v>
      </c>
      <c r="H170" s="32">
        <v>15</v>
      </c>
      <c r="I170" s="33" t="str">
        <f t="shared" si="10"/>
        <v/>
      </c>
      <c r="J170" s="274">
        <f>IF(J171="-",_xlfn.NUMBERVALUE(I170)/100*-1,_xlfn.NUMBERVALUE(I170)/100)</f>
        <v>0</v>
      </c>
      <c r="K170" s="34" t="s">
        <v>556</v>
      </c>
      <c r="L170" s="35" t="s">
        <v>556</v>
      </c>
      <c r="M170" s="35" t="s">
        <v>556</v>
      </c>
      <c r="N170" s="35" t="s">
        <v>556</v>
      </c>
      <c r="O170" s="35" t="s">
        <v>556</v>
      </c>
      <c r="P170" s="35"/>
      <c r="Q170" s="35"/>
    </row>
    <row r="171" spans="1:17" s="36" customFormat="1" ht="24.95" customHeight="1">
      <c r="A171" s="26">
        <f t="shared" si="9"/>
        <v>150</v>
      </c>
      <c r="B171" s="27">
        <v>1</v>
      </c>
      <c r="C171" s="26" t="s">
        <v>557</v>
      </c>
      <c r="D171" s="28" t="s">
        <v>558</v>
      </c>
      <c r="E171" s="28" t="s">
        <v>208</v>
      </c>
      <c r="F171" s="30" t="s">
        <v>182</v>
      </c>
      <c r="G171" s="31">
        <v>918</v>
      </c>
      <c r="H171" s="32">
        <v>1</v>
      </c>
      <c r="I171" s="33" t="str">
        <f t="shared" si="10"/>
        <v/>
      </c>
      <c r="J171" s="33" t="str">
        <f t="shared" si="8"/>
        <v/>
      </c>
      <c r="K171" s="34"/>
      <c r="L171" s="35"/>
      <c r="M171" s="35"/>
      <c r="N171" s="35"/>
      <c r="O171" s="35"/>
      <c r="P171" s="35"/>
      <c r="Q171" s="35"/>
    </row>
    <row r="172" spans="1:17" s="36" customFormat="1" ht="12.75" customHeight="1">
      <c r="A172" s="26">
        <f t="shared" si="9"/>
        <v>151</v>
      </c>
      <c r="B172" s="27">
        <v>1</v>
      </c>
      <c r="C172" s="26" t="s">
        <v>559</v>
      </c>
      <c r="D172" s="28" t="s">
        <v>560</v>
      </c>
      <c r="E172" s="28"/>
      <c r="F172" s="30" t="s">
        <v>436</v>
      </c>
      <c r="G172" s="31">
        <v>919</v>
      </c>
      <c r="H172" s="32">
        <v>15</v>
      </c>
      <c r="I172" s="33" t="str">
        <f t="shared" si="10"/>
        <v/>
      </c>
      <c r="J172" s="274">
        <f>IF(J173="-",_xlfn.NUMBERVALUE(I172)/100*-1,_xlfn.NUMBERVALUE(I172)/100)</f>
        <v>0</v>
      </c>
      <c r="K172" s="34"/>
      <c r="L172" s="35"/>
      <c r="M172" s="35"/>
      <c r="N172" s="35"/>
      <c r="O172" s="35"/>
      <c r="P172" s="35"/>
      <c r="Q172" s="35"/>
    </row>
    <row r="173" spans="1:17" s="36" customFormat="1" ht="24.95" customHeight="1">
      <c r="A173" s="26">
        <f t="shared" si="9"/>
        <v>152</v>
      </c>
      <c r="B173" s="27">
        <v>1</v>
      </c>
      <c r="C173" s="26" t="s">
        <v>561</v>
      </c>
      <c r="D173" s="28" t="s">
        <v>562</v>
      </c>
      <c r="E173" s="28" t="s">
        <v>208</v>
      </c>
      <c r="F173" s="30" t="s">
        <v>182</v>
      </c>
      <c r="G173" s="31">
        <v>934</v>
      </c>
      <c r="H173" s="32">
        <v>1</v>
      </c>
      <c r="I173" s="33" t="str">
        <f t="shared" si="10"/>
        <v/>
      </c>
      <c r="J173" s="33" t="str">
        <f t="shared" si="8"/>
        <v/>
      </c>
      <c r="K173" s="34"/>
      <c r="L173" s="35"/>
      <c r="M173" s="35"/>
      <c r="N173" s="35"/>
      <c r="O173" s="35"/>
      <c r="P173" s="35"/>
      <c r="Q173" s="35"/>
    </row>
    <row r="174" spans="1:17" s="36" customFormat="1" ht="12.75" customHeight="1">
      <c r="A174" s="26">
        <f t="shared" si="9"/>
        <v>153</v>
      </c>
      <c r="B174" s="27">
        <v>1</v>
      </c>
      <c r="C174" s="26" t="s">
        <v>563</v>
      </c>
      <c r="D174" s="28" t="s">
        <v>564</v>
      </c>
      <c r="E174" s="28"/>
      <c r="F174" s="30" t="s">
        <v>436</v>
      </c>
      <c r="G174" s="31">
        <v>935</v>
      </c>
      <c r="H174" s="32">
        <v>15</v>
      </c>
      <c r="I174" s="33" t="str">
        <f t="shared" si="10"/>
        <v/>
      </c>
      <c r="J174" s="274">
        <f>IF(J175="-",_xlfn.NUMBERVALUE(I174)/100*-1,_xlfn.NUMBERVALUE(I174)/100)</f>
        <v>0</v>
      </c>
      <c r="K174" s="34"/>
      <c r="L174" s="35"/>
      <c r="M174" s="35"/>
      <c r="N174" s="35"/>
      <c r="O174" s="35"/>
      <c r="P174" s="35"/>
      <c r="Q174" s="35"/>
    </row>
    <row r="175" spans="1:17" s="36" customFormat="1" ht="24.95" customHeight="1">
      <c r="A175" s="26">
        <f t="shared" si="9"/>
        <v>154</v>
      </c>
      <c r="B175" s="27">
        <v>1</v>
      </c>
      <c r="C175" s="26" t="s">
        <v>565</v>
      </c>
      <c r="D175" s="28" t="s">
        <v>566</v>
      </c>
      <c r="E175" s="28" t="s">
        <v>208</v>
      </c>
      <c r="F175" s="30" t="s">
        <v>182</v>
      </c>
      <c r="G175" s="31">
        <v>950</v>
      </c>
      <c r="H175" s="32">
        <v>1</v>
      </c>
      <c r="I175" s="33" t="str">
        <f t="shared" si="10"/>
        <v/>
      </c>
      <c r="J175" s="33" t="str">
        <f t="shared" si="8"/>
        <v/>
      </c>
      <c r="K175" s="34"/>
      <c r="L175" s="35"/>
      <c r="M175" s="35"/>
      <c r="N175" s="35"/>
      <c r="O175" s="35"/>
      <c r="P175" s="35"/>
      <c r="Q175" s="35"/>
    </row>
    <row r="176" spans="1:17" s="36" customFormat="1" ht="12.75" customHeight="1">
      <c r="A176" s="26">
        <f t="shared" si="9"/>
        <v>155</v>
      </c>
      <c r="B176" s="27">
        <v>1</v>
      </c>
      <c r="C176" s="26" t="s">
        <v>567</v>
      </c>
      <c r="D176" s="28" t="s">
        <v>568</v>
      </c>
      <c r="E176" s="28"/>
      <c r="F176" s="30" t="s">
        <v>436</v>
      </c>
      <c r="G176" s="31">
        <v>951</v>
      </c>
      <c r="H176" s="32">
        <v>15</v>
      </c>
      <c r="I176" s="33" t="str">
        <f t="shared" si="10"/>
        <v/>
      </c>
      <c r="J176" s="274">
        <f>IF(J177="-",_xlfn.NUMBERVALUE(I176)/100*-1,_xlfn.NUMBERVALUE(I176)/100)</f>
        <v>0</v>
      </c>
      <c r="K176" s="34"/>
      <c r="L176" s="35"/>
      <c r="M176" s="35"/>
      <c r="N176" s="35"/>
      <c r="O176" s="35"/>
      <c r="P176" s="35"/>
      <c r="Q176" s="35"/>
    </row>
    <row r="177" spans="1:17" s="36" customFormat="1" ht="24.95" customHeight="1">
      <c r="A177" s="26">
        <f t="shared" si="9"/>
        <v>156</v>
      </c>
      <c r="B177" s="27">
        <v>1</v>
      </c>
      <c r="C177" s="26" t="s">
        <v>569</v>
      </c>
      <c r="D177" s="28" t="s">
        <v>570</v>
      </c>
      <c r="E177" s="28" t="s">
        <v>208</v>
      </c>
      <c r="F177" s="30" t="s">
        <v>182</v>
      </c>
      <c r="G177" s="31">
        <v>966</v>
      </c>
      <c r="H177" s="32">
        <v>1</v>
      </c>
      <c r="I177" s="33" t="str">
        <f t="shared" si="10"/>
        <v/>
      </c>
      <c r="J177" s="33" t="str">
        <f t="shared" si="8"/>
        <v/>
      </c>
      <c r="K177" s="34"/>
      <c r="L177" s="35"/>
      <c r="M177" s="35"/>
      <c r="N177" s="35"/>
      <c r="O177" s="35"/>
      <c r="P177" s="35"/>
      <c r="Q177" s="35"/>
    </row>
    <row r="178" spans="1:17" s="36" customFormat="1" ht="12.75" customHeight="1">
      <c r="A178" s="26">
        <f t="shared" si="9"/>
        <v>157</v>
      </c>
      <c r="B178" s="27">
        <v>1</v>
      </c>
      <c r="C178" s="26" t="s">
        <v>571</v>
      </c>
      <c r="D178" s="28" t="s">
        <v>572</v>
      </c>
      <c r="E178" s="28"/>
      <c r="F178" s="30" t="s">
        <v>436</v>
      </c>
      <c r="G178" s="31">
        <v>967</v>
      </c>
      <c r="H178" s="32">
        <v>15</v>
      </c>
      <c r="I178" s="33" t="str">
        <f t="shared" si="10"/>
        <v/>
      </c>
      <c r="J178" s="274">
        <f>IF(J179="-",_xlfn.NUMBERVALUE(I178)/100*-1,_xlfn.NUMBERVALUE(I178)/100)</f>
        <v>0</v>
      </c>
      <c r="K178" s="34"/>
      <c r="L178" s="35"/>
      <c r="M178" s="35"/>
      <c r="N178" s="35"/>
      <c r="O178" s="35"/>
      <c r="P178" s="35"/>
      <c r="Q178" s="35"/>
    </row>
    <row r="179" spans="1:17" s="36" customFormat="1" ht="24.95" customHeight="1">
      <c r="A179" s="26">
        <f t="shared" si="9"/>
        <v>158</v>
      </c>
      <c r="B179" s="27">
        <v>1</v>
      </c>
      <c r="C179" s="26" t="s">
        <v>573</v>
      </c>
      <c r="D179" s="28" t="s">
        <v>574</v>
      </c>
      <c r="E179" s="28" t="s">
        <v>208</v>
      </c>
      <c r="F179" s="30" t="s">
        <v>182</v>
      </c>
      <c r="G179" s="31">
        <v>982</v>
      </c>
      <c r="H179" s="32">
        <v>1</v>
      </c>
      <c r="I179" s="33" t="str">
        <f t="shared" si="10"/>
        <v/>
      </c>
      <c r="J179" s="33" t="str">
        <f t="shared" si="8"/>
        <v/>
      </c>
      <c r="K179" s="34"/>
      <c r="L179" s="35"/>
      <c r="M179" s="35"/>
      <c r="N179" s="35"/>
      <c r="O179" s="35"/>
      <c r="P179" s="35"/>
      <c r="Q179" s="35"/>
    </row>
    <row r="180" spans="1:17" s="36" customFormat="1" ht="12.75" customHeight="1">
      <c r="A180" s="26">
        <f t="shared" si="9"/>
        <v>159</v>
      </c>
      <c r="B180" s="27">
        <v>1</v>
      </c>
      <c r="C180" s="26" t="s">
        <v>575</v>
      </c>
      <c r="D180" s="28" t="s">
        <v>576</v>
      </c>
      <c r="E180" s="28"/>
      <c r="F180" s="30" t="s">
        <v>436</v>
      </c>
      <c r="G180" s="31">
        <v>983</v>
      </c>
      <c r="H180" s="32">
        <v>15</v>
      </c>
      <c r="I180" s="33" t="str">
        <f t="shared" si="10"/>
        <v/>
      </c>
      <c r="J180" s="274">
        <f>IF(J181="-",_xlfn.NUMBERVALUE(I180)/100*-1,_xlfn.NUMBERVALUE(I180)/100)</f>
        <v>0</v>
      </c>
      <c r="K180" s="34"/>
      <c r="L180" s="35"/>
      <c r="M180" s="35"/>
      <c r="N180" s="35"/>
      <c r="O180" s="35"/>
      <c r="P180" s="35"/>
      <c r="Q180" s="35"/>
    </row>
    <row r="181" spans="1:17" s="36" customFormat="1" ht="24.95" customHeight="1">
      <c r="A181" s="26">
        <f t="shared" si="9"/>
        <v>160</v>
      </c>
      <c r="B181" s="27">
        <v>1</v>
      </c>
      <c r="C181" s="26" t="s">
        <v>577</v>
      </c>
      <c r="D181" s="28" t="s">
        <v>578</v>
      </c>
      <c r="E181" s="28" t="s">
        <v>208</v>
      </c>
      <c r="F181" s="30" t="s">
        <v>182</v>
      </c>
      <c r="G181" s="31">
        <v>998</v>
      </c>
      <c r="H181" s="32">
        <v>1</v>
      </c>
      <c r="I181" s="33" t="str">
        <f t="shared" si="10"/>
        <v/>
      </c>
      <c r="J181" s="33" t="str">
        <f t="shared" si="8"/>
        <v/>
      </c>
      <c r="K181" s="34"/>
      <c r="L181" s="35"/>
      <c r="M181" s="35"/>
      <c r="N181" s="35"/>
      <c r="O181" s="35"/>
      <c r="P181" s="35"/>
      <c r="Q181" s="35"/>
    </row>
    <row r="182" spans="1:17" s="36" customFormat="1" ht="12.75" customHeight="1">
      <c r="A182" s="26">
        <f t="shared" si="9"/>
        <v>161</v>
      </c>
      <c r="B182" s="27">
        <v>1</v>
      </c>
      <c r="C182" s="26" t="s">
        <v>579</v>
      </c>
      <c r="D182" s="28" t="s">
        <v>580</v>
      </c>
      <c r="E182" s="28"/>
      <c r="F182" s="30" t="s">
        <v>436</v>
      </c>
      <c r="G182" s="31">
        <v>999</v>
      </c>
      <c r="H182" s="32">
        <v>15</v>
      </c>
      <c r="I182" s="33" t="str">
        <f t="shared" si="10"/>
        <v/>
      </c>
      <c r="J182" s="274">
        <f>IF(J183="-",_xlfn.NUMBERVALUE(I182)/100*-1,_xlfn.NUMBERVALUE(I182)/100)</f>
        <v>0</v>
      </c>
      <c r="K182" s="34"/>
      <c r="L182" s="35"/>
      <c r="M182" s="35"/>
      <c r="N182" s="35"/>
      <c r="O182" s="35"/>
      <c r="P182" s="35"/>
      <c r="Q182" s="35"/>
    </row>
    <row r="183" spans="1:17" s="36" customFormat="1" ht="24.95" customHeight="1">
      <c r="A183" s="26">
        <f t="shared" si="9"/>
        <v>162</v>
      </c>
      <c r="B183" s="27">
        <v>1</v>
      </c>
      <c r="C183" s="26" t="s">
        <v>581</v>
      </c>
      <c r="D183" s="28" t="s">
        <v>582</v>
      </c>
      <c r="E183" s="28" t="s">
        <v>208</v>
      </c>
      <c r="F183" s="30" t="s">
        <v>182</v>
      </c>
      <c r="G183" s="31">
        <v>1014</v>
      </c>
      <c r="H183" s="32">
        <v>1</v>
      </c>
      <c r="I183" s="33" t="str">
        <f t="shared" si="10"/>
        <v/>
      </c>
      <c r="J183" s="33" t="str">
        <f t="shared" si="8"/>
        <v/>
      </c>
      <c r="K183" s="34"/>
      <c r="L183" s="35"/>
      <c r="M183" s="35"/>
      <c r="N183" s="35"/>
      <c r="O183" s="35"/>
      <c r="P183" s="35"/>
      <c r="Q183" s="35"/>
    </row>
    <row r="184" spans="1:17" s="36" customFormat="1" ht="12.75" customHeight="1">
      <c r="A184" s="26">
        <f t="shared" si="9"/>
        <v>163</v>
      </c>
      <c r="B184" s="27">
        <v>1</v>
      </c>
      <c r="C184" s="26" t="s">
        <v>583</v>
      </c>
      <c r="D184" s="28" t="s">
        <v>584</v>
      </c>
      <c r="E184" s="28"/>
      <c r="F184" s="30" t="s">
        <v>436</v>
      </c>
      <c r="G184" s="31">
        <v>1015</v>
      </c>
      <c r="H184" s="32">
        <v>15</v>
      </c>
      <c r="I184" s="33" t="str">
        <f t="shared" si="10"/>
        <v/>
      </c>
      <c r="J184" s="274">
        <f>IF(J185="-",_xlfn.NUMBERVALUE(I184)/100*-1,_xlfn.NUMBERVALUE(I184)/100)</f>
        <v>0</v>
      </c>
      <c r="K184" s="34" t="s">
        <v>585</v>
      </c>
      <c r="L184" s="35" t="s">
        <v>585</v>
      </c>
      <c r="M184" s="35" t="s">
        <v>585</v>
      </c>
      <c r="N184" s="35" t="s">
        <v>585</v>
      </c>
      <c r="O184" s="35" t="s">
        <v>585</v>
      </c>
      <c r="P184" s="35" t="s">
        <v>585</v>
      </c>
      <c r="Q184" s="35"/>
    </row>
    <row r="185" spans="1:17" s="36" customFormat="1" ht="24.95" customHeight="1">
      <c r="A185" s="26">
        <f t="shared" si="9"/>
        <v>164</v>
      </c>
      <c r="B185" s="27">
        <v>1</v>
      </c>
      <c r="C185" s="26" t="s">
        <v>586</v>
      </c>
      <c r="D185" s="28" t="s">
        <v>587</v>
      </c>
      <c r="E185" s="28" t="s">
        <v>208</v>
      </c>
      <c r="F185" s="30" t="s">
        <v>182</v>
      </c>
      <c r="G185" s="31">
        <v>1030</v>
      </c>
      <c r="H185" s="32">
        <v>1</v>
      </c>
      <c r="I185" s="33" t="str">
        <f t="shared" si="10"/>
        <v/>
      </c>
      <c r="J185" s="33" t="str">
        <f t="shared" si="8"/>
        <v/>
      </c>
      <c r="K185" s="34"/>
      <c r="L185" s="35"/>
      <c r="M185" s="35"/>
      <c r="N185" s="35"/>
      <c r="O185" s="35"/>
      <c r="P185" s="35"/>
      <c r="Q185" s="35"/>
    </row>
    <row r="186" spans="1:17" s="36" customFormat="1" ht="12.75" customHeight="1">
      <c r="A186" s="26">
        <f t="shared" si="9"/>
        <v>165</v>
      </c>
      <c r="B186" s="27">
        <v>1</v>
      </c>
      <c r="C186" s="26" t="s">
        <v>588</v>
      </c>
      <c r="D186" s="28" t="s">
        <v>589</v>
      </c>
      <c r="E186" s="28"/>
      <c r="F186" s="30" t="s">
        <v>436</v>
      </c>
      <c r="G186" s="31">
        <v>1031</v>
      </c>
      <c r="H186" s="32">
        <v>15</v>
      </c>
      <c r="I186" s="33" t="str">
        <f t="shared" si="10"/>
        <v/>
      </c>
      <c r="J186" s="274">
        <f>IF(J187="-",_xlfn.NUMBERVALUE(I186)/100*-1,_xlfn.NUMBERVALUE(I186)/100)</f>
        <v>0</v>
      </c>
      <c r="K186" s="34"/>
      <c r="L186" s="35"/>
      <c r="M186" s="35"/>
      <c r="N186" s="35"/>
      <c r="O186" s="35"/>
      <c r="P186" s="35"/>
      <c r="Q186" s="35"/>
    </row>
    <row r="187" spans="1:17" s="36" customFormat="1" ht="24.95" customHeight="1">
      <c r="A187" s="26">
        <f t="shared" si="9"/>
        <v>166</v>
      </c>
      <c r="B187" s="27">
        <v>1</v>
      </c>
      <c r="C187" s="26" t="s">
        <v>590</v>
      </c>
      <c r="D187" s="28" t="s">
        <v>591</v>
      </c>
      <c r="E187" s="28" t="s">
        <v>208</v>
      </c>
      <c r="F187" s="30" t="s">
        <v>182</v>
      </c>
      <c r="G187" s="31">
        <v>1046</v>
      </c>
      <c r="H187" s="32">
        <v>1</v>
      </c>
      <c r="I187" s="33" t="str">
        <f t="shared" si="10"/>
        <v/>
      </c>
      <c r="J187" s="33" t="str">
        <f t="shared" si="8"/>
        <v/>
      </c>
      <c r="K187" s="34"/>
      <c r="L187" s="35"/>
      <c r="M187" s="35"/>
      <c r="N187" s="35"/>
      <c r="O187" s="35"/>
      <c r="P187" s="35"/>
      <c r="Q187" s="35"/>
    </row>
    <row r="188" spans="1:17" s="36" customFormat="1" ht="56.25">
      <c r="A188" s="26">
        <f t="shared" si="9"/>
        <v>167</v>
      </c>
      <c r="B188" s="27">
        <v>1</v>
      </c>
      <c r="C188" s="26" t="s">
        <v>592</v>
      </c>
      <c r="D188" s="28" t="s">
        <v>5802</v>
      </c>
      <c r="E188" s="28" t="s">
        <v>593</v>
      </c>
      <c r="F188" s="30" t="s">
        <v>182</v>
      </c>
      <c r="G188" s="31">
        <v>1047</v>
      </c>
      <c r="H188" s="32">
        <v>1</v>
      </c>
      <c r="I188" s="33" t="str">
        <f t="shared" si="10"/>
        <v/>
      </c>
      <c r="J188" s="33" t="str">
        <f t="shared" si="8"/>
        <v/>
      </c>
      <c r="K188" s="34" t="s">
        <v>594</v>
      </c>
      <c r="L188" s="35" t="s">
        <v>594</v>
      </c>
      <c r="M188" s="35" t="s">
        <v>594</v>
      </c>
      <c r="N188" s="35" t="s">
        <v>594</v>
      </c>
      <c r="O188" s="35" t="s">
        <v>594</v>
      </c>
      <c r="P188" s="35" t="s">
        <v>594</v>
      </c>
      <c r="Q188" s="35"/>
    </row>
    <row r="189" spans="1:17" s="36" customFormat="1" ht="12.75" customHeight="1">
      <c r="A189" s="26">
        <f t="shared" si="9"/>
        <v>168</v>
      </c>
      <c r="B189" s="27">
        <v>1</v>
      </c>
      <c r="C189" s="26" t="s">
        <v>595</v>
      </c>
      <c r="D189" s="28" t="s">
        <v>596</v>
      </c>
      <c r="E189" s="28"/>
      <c r="F189" s="30" t="s">
        <v>364</v>
      </c>
      <c r="G189" s="31">
        <v>1048</v>
      </c>
      <c r="H189" s="32">
        <v>15</v>
      </c>
      <c r="I189" s="33" t="str">
        <f t="shared" si="10"/>
        <v/>
      </c>
      <c r="J189" s="274">
        <f>IF(J190="-",_xlfn.NUMBERVALUE(I189)/100000*-1,_xlfn.NUMBERVALUE(I189)/100000)</f>
        <v>0</v>
      </c>
      <c r="K189" s="34" t="s">
        <v>597</v>
      </c>
      <c r="L189" s="35" t="s">
        <v>597</v>
      </c>
      <c r="M189" s="35" t="s">
        <v>597</v>
      </c>
      <c r="N189" s="35" t="s">
        <v>597</v>
      </c>
      <c r="O189" s="35" t="s">
        <v>597</v>
      </c>
      <c r="P189" s="35" t="s">
        <v>597</v>
      </c>
      <c r="Q189" s="35"/>
    </row>
    <row r="190" spans="1:17" s="36" customFormat="1" ht="24.95" customHeight="1">
      <c r="A190" s="26">
        <f t="shared" si="9"/>
        <v>169</v>
      </c>
      <c r="B190" s="27">
        <v>1</v>
      </c>
      <c r="C190" s="26" t="s">
        <v>598</v>
      </c>
      <c r="D190" s="28" t="s">
        <v>599</v>
      </c>
      <c r="E190" s="28" t="s">
        <v>208</v>
      </c>
      <c r="F190" s="30" t="s">
        <v>182</v>
      </c>
      <c r="G190" s="31">
        <v>1063</v>
      </c>
      <c r="H190" s="32">
        <v>1</v>
      </c>
      <c r="I190" s="33" t="str">
        <f t="shared" si="10"/>
        <v/>
      </c>
      <c r="J190" s="33" t="str">
        <f t="shared" si="8"/>
        <v/>
      </c>
      <c r="K190" s="34"/>
      <c r="L190" s="35"/>
      <c r="M190" s="35"/>
      <c r="N190" s="35"/>
      <c r="O190" s="35"/>
      <c r="P190" s="35"/>
      <c r="Q190" s="35"/>
    </row>
    <row r="191" spans="1:17" s="36" customFormat="1" ht="24.95" customHeight="1">
      <c r="A191" s="26">
        <f t="shared" si="9"/>
        <v>170</v>
      </c>
      <c r="B191" s="27">
        <v>1</v>
      </c>
      <c r="C191" s="26" t="s">
        <v>600</v>
      </c>
      <c r="D191" s="28" t="s">
        <v>601</v>
      </c>
      <c r="E191" s="28" t="s">
        <v>602</v>
      </c>
      <c r="F191" s="30" t="s">
        <v>182</v>
      </c>
      <c r="G191" s="31">
        <v>1064</v>
      </c>
      <c r="H191" s="32">
        <v>1</v>
      </c>
      <c r="I191" s="33" t="str">
        <f t="shared" si="10"/>
        <v/>
      </c>
      <c r="J191" s="33" t="str">
        <f t="shared" si="8"/>
        <v/>
      </c>
      <c r="K191" s="34" t="s">
        <v>603</v>
      </c>
      <c r="L191" s="34" t="s">
        <v>603</v>
      </c>
      <c r="M191" s="34" t="s">
        <v>603</v>
      </c>
      <c r="N191" s="34" t="s">
        <v>603</v>
      </c>
      <c r="O191" s="34" t="s">
        <v>603</v>
      </c>
      <c r="P191" s="34" t="s">
        <v>603</v>
      </c>
      <c r="Q191" s="34"/>
    </row>
    <row r="192" spans="1:17" s="36" customFormat="1" ht="24.95" hidden="1" customHeight="1">
      <c r="A192" s="40">
        <f t="shared" si="9"/>
        <v>171</v>
      </c>
      <c r="B192" s="41">
        <v>1</v>
      </c>
      <c r="C192" s="40" t="s">
        <v>604</v>
      </c>
      <c r="D192" s="42" t="s">
        <v>605</v>
      </c>
      <c r="E192" s="42" t="s">
        <v>606</v>
      </c>
      <c r="F192" s="42" t="s">
        <v>182</v>
      </c>
      <c r="G192" s="43">
        <v>1065</v>
      </c>
      <c r="H192" s="44">
        <v>1</v>
      </c>
      <c r="I192" s="45" t="str">
        <f t="shared" si="10"/>
        <v/>
      </c>
      <c r="J192" s="45" t="str">
        <f t="shared" si="8"/>
        <v/>
      </c>
      <c r="K192" s="46"/>
      <c r="L192" s="40"/>
      <c r="M192" s="40"/>
      <c r="N192" s="40"/>
      <c r="O192" s="40"/>
      <c r="P192" s="40"/>
      <c r="Q192" s="40" t="s">
        <v>10</v>
      </c>
    </row>
    <row r="193" spans="1:17" s="36" customFormat="1" ht="12.75" customHeight="1">
      <c r="A193" s="26">
        <f t="shared" si="9"/>
        <v>172</v>
      </c>
      <c r="B193" s="27">
        <v>1</v>
      </c>
      <c r="C193" s="26" t="s">
        <v>607</v>
      </c>
      <c r="D193" s="28" t="s">
        <v>608</v>
      </c>
      <c r="E193" s="28"/>
      <c r="F193" s="30" t="s">
        <v>342</v>
      </c>
      <c r="G193" s="31">
        <v>1066</v>
      </c>
      <c r="H193" s="32">
        <v>8</v>
      </c>
      <c r="I193" s="33" t="str">
        <f t="shared" si="10"/>
        <v/>
      </c>
      <c r="J193" s="245" t="str">
        <f>IF(AND(I193&lt;&gt;"00000000",I193&lt;&gt;""),DATE(LEFT(I193,4),MID(I193,5,2),RIGHT(I193,2)),"")</f>
        <v/>
      </c>
      <c r="K193" s="34"/>
      <c r="L193" s="35"/>
      <c r="M193" s="35"/>
      <c r="N193" s="35"/>
      <c r="O193" s="35"/>
      <c r="P193" s="35"/>
      <c r="Q193" s="35"/>
    </row>
    <row r="194" spans="1:17" s="36" customFormat="1" ht="12.75" customHeight="1">
      <c r="A194" s="26">
        <f t="shared" si="9"/>
        <v>173</v>
      </c>
      <c r="B194" s="27">
        <v>1</v>
      </c>
      <c r="C194" s="26" t="s">
        <v>609</v>
      </c>
      <c r="D194" s="28" t="s">
        <v>610</v>
      </c>
      <c r="E194" s="28"/>
      <c r="F194" s="30" t="s">
        <v>215</v>
      </c>
      <c r="G194" s="31">
        <v>1074</v>
      </c>
      <c r="H194" s="32">
        <v>9</v>
      </c>
      <c r="I194" s="33" t="str">
        <f t="shared" si="10"/>
        <v/>
      </c>
      <c r="J194" s="274">
        <f>IF(J195="-",_xlfn.NUMBERVALUE(I194)/100000*-1,_xlfn.NUMBERVALUE(I194)/100000)</f>
        <v>0</v>
      </c>
      <c r="K194" s="34"/>
      <c r="L194" s="35"/>
      <c r="M194" s="35"/>
      <c r="N194" s="35"/>
      <c r="O194" s="35"/>
      <c r="P194" s="35"/>
      <c r="Q194" s="35"/>
    </row>
    <row r="195" spans="1:17" s="36" customFormat="1" ht="24.95" customHeight="1">
      <c r="A195" s="26">
        <f t="shared" si="9"/>
        <v>174</v>
      </c>
      <c r="B195" s="27">
        <v>1</v>
      </c>
      <c r="C195" s="26" t="s">
        <v>611</v>
      </c>
      <c r="D195" s="28" t="s">
        <v>612</v>
      </c>
      <c r="E195" s="28" t="s">
        <v>208</v>
      </c>
      <c r="F195" s="30" t="s">
        <v>182</v>
      </c>
      <c r="G195" s="31">
        <v>1083</v>
      </c>
      <c r="H195" s="32">
        <v>1</v>
      </c>
      <c r="I195" s="33" t="str">
        <f t="shared" si="10"/>
        <v/>
      </c>
      <c r="J195" s="33" t="str">
        <f t="shared" si="8"/>
        <v/>
      </c>
      <c r="K195" s="34"/>
      <c r="L195" s="35"/>
      <c r="M195" s="35"/>
      <c r="N195" s="35"/>
      <c r="O195" s="35"/>
      <c r="P195" s="35"/>
      <c r="Q195" s="35"/>
    </row>
    <row r="196" spans="1:17" s="36" customFormat="1" ht="12.75" hidden="1" customHeight="1">
      <c r="A196" s="40">
        <f t="shared" si="9"/>
        <v>175</v>
      </c>
      <c r="B196" s="41">
        <v>1</v>
      </c>
      <c r="C196" s="40" t="s">
        <v>613</v>
      </c>
      <c r="D196" s="42" t="s">
        <v>614</v>
      </c>
      <c r="E196" s="42"/>
      <c r="F196" s="42" t="s">
        <v>215</v>
      </c>
      <c r="G196" s="43">
        <v>1084</v>
      </c>
      <c r="H196" s="44">
        <v>9</v>
      </c>
      <c r="I196" s="45" t="str">
        <f t="shared" si="10"/>
        <v/>
      </c>
      <c r="J196" s="258">
        <f>_xlfn.NUMBERVALUE(I196)/100000</f>
        <v>0</v>
      </c>
      <c r="K196" s="46"/>
      <c r="L196" s="40"/>
      <c r="M196" s="40"/>
      <c r="N196" s="40"/>
      <c r="O196" s="40"/>
      <c r="P196" s="40"/>
      <c r="Q196" s="40" t="s">
        <v>10</v>
      </c>
    </row>
    <row r="197" spans="1:17" s="36" customFormat="1" ht="24.95" hidden="1" customHeight="1">
      <c r="A197" s="40">
        <f t="shared" si="9"/>
        <v>176</v>
      </c>
      <c r="B197" s="41">
        <v>1</v>
      </c>
      <c r="C197" s="40" t="s">
        <v>615</v>
      </c>
      <c r="D197" s="42" t="s">
        <v>616</v>
      </c>
      <c r="E197" s="42" t="s">
        <v>208</v>
      </c>
      <c r="F197" s="42" t="s">
        <v>182</v>
      </c>
      <c r="G197" s="43">
        <v>1093</v>
      </c>
      <c r="H197" s="44">
        <v>1</v>
      </c>
      <c r="I197" s="45" t="str">
        <f t="shared" si="10"/>
        <v/>
      </c>
      <c r="J197" s="45" t="str">
        <f t="shared" ref="J197:J259" si="11">I197</f>
        <v/>
      </c>
      <c r="K197" s="46"/>
      <c r="L197" s="40"/>
      <c r="M197" s="40"/>
      <c r="N197" s="40"/>
      <c r="O197" s="40"/>
      <c r="P197" s="40"/>
      <c r="Q197" s="40" t="s">
        <v>10</v>
      </c>
    </row>
    <row r="198" spans="1:17" s="36" customFormat="1" ht="24.95" customHeight="1">
      <c r="A198" s="26">
        <f t="shared" si="9"/>
        <v>177</v>
      </c>
      <c r="B198" s="27">
        <v>1</v>
      </c>
      <c r="C198" s="26" t="s">
        <v>617</v>
      </c>
      <c r="D198" s="28" t="s">
        <v>618</v>
      </c>
      <c r="E198" s="28" t="s">
        <v>619</v>
      </c>
      <c r="F198" s="30" t="s">
        <v>342</v>
      </c>
      <c r="G198" s="31">
        <v>1094</v>
      </c>
      <c r="H198" s="32">
        <v>8</v>
      </c>
      <c r="I198" s="33" t="str">
        <f t="shared" si="10"/>
        <v/>
      </c>
      <c r="J198" s="245" t="str">
        <f>IF(AND(I198&lt;&gt;"00000000",I198&lt;&gt;""),DATE(LEFT(I198,4),MID(I198,5,2),RIGHT(I198,2)),"")</f>
        <v/>
      </c>
      <c r="K198" s="34"/>
      <c r="L198" s="35"/>
      <c r="M198" s="35"/>
      <c r="N198" s="35"/>
      <c r="O198" s="35"/>
      <c r="P198" s="35"/>
      <c r="Q198" s="35"/>
    </row>
    <row r="199" spans="1:17" s="36" customFormat="1" ht="12.75" hidden="1" customHeight="1" collapsed="1">
      <c r="A199" s="40">
        <f t="shared" si="9"/>
        <v>178</v>
      </c>
      <c r="B199" s="41">
        <v>1</v>
      </c>
      <c r="C199" s="40" t="s">
        <v>620</v>
      </c>
      <c r="D199" s="42" t="s">
        <v>621</v>
      </c>
      <c r="E199" s="42"/>
      <c r="F199" s="42" t="s">
        <v>307</v>
      </c>
      <c r="G199" s="43">
        <v>1102</v>
      </c>
      <c r="H199" s="44">
        <v>14</v>
      </c>
      <c r="I199" s="45" t="str">
        <f t="shared" si="10"/>
        <v/>
      </c>
      <c r="J199" s="45" t="str">
        <f t="shared" si="11"/>
        <v/>
      </c>
      <c r="K199" s="46"/>
      <c r="L199" s="40"/>
      <c r="M199" s="40"/>
      <c r="N199" s="40"/>
      <c r="O199" s="40"/>
      <c r="P199" s="40"/>
      <c r="Q199" s="40" t="s">
        <v>10</v>
      </c>
    </row>
    <row r="200" spans="1:17" s="36" customFormat="1" ht="12.75" hidden="1" customHeight="1" outlineLevel="1">
      <c r="A200" s="40">
        <f>IF(B200=1,TRUNC(A199)+1,A199+0.1)</f>
        <v>178.1</v>
      </c>
      <c r="B200" s="41">
        <v>2</v>
      </c>
      <c r="C200" s="40" t="s">
        <v>622</v>
      </c>
      <c r="D200" s="42" t="s">
        <v>623</v>
      </c>
      <c r="E200" s="42"/>
      <c r="F200" s="42" t="s">
        <v>153</v>
      </c>
      <c r="G200" s="43">
        <v>1102</v>
      </c>
      <c r="H200" s="44">
        <v>6</v>
      </c>
      <c r="I200" s="45" t="str">
        <f>MID($I$1,G200,H200)</f>
        <v/>
      </c>
      <c r="J200" s="259">
        <f>_xlfn.NUMBERVALUE(I200)</f>
        <v>0</v>
      </c>
      <c r="K200" s="46"/>
      <c r="L200" s="40"/>
      <c r="M200" s="40"/>
      <c r="N200" s="40"/>
      <c r="O200" s="40"/>
      <c r="P200" s="40"/>
      <c r="Q200" s="40" t="s">
        <v>10</v>
      </c>
    </row>
    <row r="201" spans="1:17" s="36" customFormat="1" ht="12.75" hidden="1" customHeight="1" outlineLevel="1">
      <c r="A201" s="40">
        <f t="shared" ref="A201:A257" si="12">IF(B201=1,TRUNC(A200)+1,A200+0.1)</f>
        <v>178.2</v>
      </c>
      <c r="B201" s="41">
        <v>2</v>
      </c>
      <c r="C201" s="40" t="s">
        <v>624</v>
      </c>
      <c r="D201" s="42" t="s">
        <v>625</v>
      </c>
      <c r="E201" s="42"/>
      <c r="F201" s="42" t="s">
        <v>156</v>
      </c>
      <c r="G201" s="43">
        <v>1108</v>
      </c>
      <c r="H201" s="44">
        <v>2</v>
      </c>
      <c r="I201" s="45" t="str">
        <f t="shared" ref="I201:I203" si="13">MID($I$1,G201,H201)</f>
        <v/>
      </c>
      <c r="J201" s="45" t="str">
        <f t="shared" si="11"/>
        <v/>
      </c>
      <c r="K201" s="46"/>
      <c r="L201" s="40"/>
      <c r="M201" s="40"/>
      <c r="N201" s="40"/>
      <c r="O201" s="40"/>
      <c r="P201" s="40"/>
      <c r="Q201" s="40" t="s">
        <v>10</v>
      </c>
    </row>
    <row r="202" spans="1:17" s="36" customFormat="1" ht="12.75" hidden="1" customHeight="1" outlineLevel="1">
      <c r="A202" s="40">
        <f t="shared" si="12"/>
        <v>178.29999999999998</v>
      </c>
      <c r="B202" s="41">
        <v>2</v>
      </c>
      <c r="C202" s="40" t="s">
        <v>626</v>
      </c>
      <c r="D202" s="42" t="s">
        <v>627</v>
      </c>
      <c r="E202" s="42"/>
      <c r="F202" s="42" t="s">
        <v>156</v>
      </c>
      <c r="G202" s="43">
        <v>1110</v>
      </c>
      <c r="H202" s="44">
        <v>2</v>
      </c>
      <c r="I202" s="45" t="str">
        <f t="shared" si="13"/>
        <v/>
      </c>
      <c r="J202" s="45" t="str">
        <f t="shared" si="11"/>
        <v/>
      </c>
      <c r="K202" s="46"/>
      <c r="L202" s="40"/>
      <c r="M202" s="40"/>
      <c r="N202" s="40"/>
      <c r="O202" s="40"/>
      <c r="P202" s="40"/>
      <c r="Q202" s="40" t="s">
        <v>10</v>
      </c>
    </row>
    <row r="203" spans="1:17" s="36" customFormat="1" ht="12.75" hidden="1" customHeight="1" outlineLevel="1">
      <c r="A203" s="40">
        <f t="shared" si="12"/>
        <v>178.39999999999998</v>
      </c>
      <c r="B203" s="41">
        <v>2</v>
      </c>
      <c r="C203" s="40" t="s">
        <v>628</v>
      </c>
      <c r="D203" s="42" t="s">
        <v>629</v>
      </c>
      <c r="E203" s="42"/>
      <c r="F203" s="42" t="s">
        <v>161</v>
      </c>
      <c r="G203" s="43">
        <v>1112</v>
      </c>
      <c r="H203" s="44">
        <v>4</v>
      </c>
      <c r="I203" s="45" t="str">
        <f t="shared" si="13"/>
        <v/>
      </c>
      <c r="J203" s="45" t="str">
        <f t="shared" si="11"/>
        <v/>
      </c>
      <c r="K203" s="46"/>
      <c r="L203" s="40"/>
      <c r="M203" s="40"/>
      <c r="N203" s="40"/>
      <c r="O203" s="40"/>
      <c r="P203" s="40"/>
      <c r="Q203" s="40" t="s">
        <v>10</v>
      </c>
    </row>
    <row r="204" spans="1:17" s="36" customFormat="1" ht="12.75" hidden="1" customHeight="1">
      <c r="A204" s="40">
        <f t="shared" si="12"/>
        <v>179</v>
      </c>
      <c r="B204" s="41">
        <v>1</v>
      </c>
      <c r="C204" s="40" t="s">
        <v>630</v>
      </c>
      <c r="D204" s="42" t="s">
        <v>631</v>
      </c>
      <c r="E204" s="42"/>
      <c r="F204" s="42" t="s">
        <v>215</v>
      </c>
      <c r="G204" s="43">
        <v>1116</v>
      </c>
      <c r="H204" s="44">
        <v>9</v>
      </c>
      <c r="I204" s="45" t="str">
        <f t="shared" si="10"/>
        <v/>
      </c>
      <c r="J204" s="258">
        <f>_xlfn.NUMBERVALUE(I204)/100000</f>
        <v>0</v>
      </c>
      <c r="K204" s="46"/>
      <c r="L204" s="40"/>
      <c r="M204" s="40"/>
      <c r="N204" s="40"/>
      <c r="O204" s="40"/>
      <c r="P204" s="40"/>
      <c r="Q204" s="40" t="s">
        <v>10</v>
      </c>
    </row>
    <row r="205" spans="1:17" s="36" customFormat="1" ht="24.95" hidden="1" customHeight="1">
      <c r="A205" s="40">
        <f t="shared" si="12"/>
        <v>180</v>
      </c>
      <c r="B205" s="41">
        <v>1</v>
      </c>
      <c r="C205" s="40" t="s">
        <v>632</v>
      </c>
      <c r="D205" s="42" t="s">
        <v>633</v>
      </c>
      <c r="E205" s="42" t="s">
        <v>208</v>
      </c>
      <c r="F205" s="42" t="s">
        <v>182</v>
      </c>
      <c r="G205" s="43">
        <v>1125</v>
      </c>
      <c r="H205" s="44">
        <v>1</v>
      </c>
      <c r="I205" s="45" t="str">
        <f t="shared" si="10"/>
        <v/>
      </c>
      <c r="J205" s="45" t="str">
        <f t="shared" si="11"/>
        <v/>
      </c>
      <c r="K205" s="46"/>
      <c r="L205" s="40"/>
      <c r="M205" s="40"/>
      <c r="N205" s="40"/>
      <c r="O205" s="40"/>
      <c r="P205" s="40"/>
      <c r="Q205" s="40" t="s">
        <v>10</v>
      </c>
    </row>
    <row r="206" spans="1:17" s="36" customFormat="1" ht="12.75" hidden="1" customHeight="1">
      <c r="A206" s="40">
        <f t="shared" si="12"/>
        <v>181</v>
      </c>
      <c r="B206" s="41">
        <v>1</v>
      </c>
      <c r="C206" s="40" t="s">
        <v>634</v>
      </c>
      <c r="D206" s="42" t="s">
        <v>635</v>
      </c>
      <c r="E206" s="42"/>
      <c r="F206" s="42" t="s">
        <v>436</v>
      </c>
      <c r="G206" s="43">
        <v>1126</v>
      </c>
      <c r="H206" s="44">
        <v>15</v>
      </c>
      <c r="I206" s="45" t="str">
        <f t="shared" si="10"/>
        <v/>
      </c>
      <c r="J206" s="257">
        <f>_xlfn.NUMBERVALUE(I206)/100</f>
        <v>0</v>
      </c>
      <c r="K206" s="46"/>
      <c r="L206" s="40"/>
      <c r="M206" s="40"/>
      <c r="N206" s="40"/>
      <c r="O206" s="40"/>
      <c r="P206" s="40"/>
      <c r="Q206" s="40" t="s">
        <v>10</v>
      </c>
    </row>
    <row r="207" spans="1:17" s="36" customFormat="1" ht="24.95" hidden="1" customHeight="1">
      <c r="A207" s="40">
        <f t="shared" si="12"/>
        <v>182</v>
      </c>
      <c r="B207" s="41">
        <v>1</v>
      </c>
      <c r="C207" s="40" t="s">
        <v>636</v>
      </c>
      <c r="D207" s="42" t="s">
        <v>637</v>
      </c>
      <c r="E207" s="42" t="s">
        <v>208</v>
      </c>
      <c r="F207" s="42" t="s">
        <v>182</v>
      </c>
      <c r="G207" s="43">
        <v>1141</v>
      </c>
      <c r="H207" s="44">
        <v>1</v>
      </c>
      <c r="I207" s="45" t="str">
        <f t="shared" si="10"/>
        <v/>
      </c>
      <c r="J207" s="45" t="str">
        <f t="shared" si="11"/>
        <v/>
      </c>
      <c r="K207" s="46"/>
      <c r="L207" s="40"/>
      <c r="M207" s="40"/>
      <c r="N207" s="40"/>
      <c r="O207" s="40"/>
      <c r="P207" s="40"/>
      <c r="Q207" s="40" t="s">
        <v>10</v>
      </c>
    </row>
    <row r="208" spans="1:17" s="36" customFormat="1" ht="12.75" hidden="1" customHeight="1">
      <c r="A208" s="40">
        <f t="shared" si="12"/>
        <v>183</v>
      </c>
      <c r="B208" s="41">
        <v>1</v>
      </c>
      <c r="C208" s="40" t="s">
        <v>638</v>
      </c>
      <c r="D208" s="42" t="s">
        <v>639</v>
      </c>
      <c r="E208" s="42"/>
      <c r="F208" s="42" t="s">
        <v>436</v>
      </c>
      <c r="G208" s="43">
        <v>1142</v>
      </c>
      <c r="H208" s="44">
        <v>15</v>
      </c>
      <c r="I208" s="45" t="str">
        <f t="shared" si="10"/>
        <v/>
      </c>
      <c r="J208" s="257">
        <f>_xlfn.NUMBERVALUE(I208)/100</f>
        <v>0</v>
      </c>
      <c r="K208" s="46"/>
      <c r="L208" s="40"/>
      <c r="M208" s="40"/>
      <c r="N208" s="40"/>
      <c r="O208" s="40"/>
      <c r="P208" s="40"/>
      <c r="Q208" s="40" t="s">
        <v>10</v>
      </c>
    </row>
    <row r="209" spans="1:17" s="36" customFormat="1" ht="24.95" hidden="1" customHeight="1">
      <c r="A209" s="40">
        <f t="shared" si="12"/>
        <v>184</v>
      </c>
      <c r="B209" s="41">
        <v>1</v>
      </c>
      <c r="C209" s="40" t="s">
        <v>640</v>
      </c>
      <c r="D209" s="42" t="s">
        <v>641</v>
      </c>
      <c r="E209" s="42" t="s">
        <v>208</v>
      </c>
      <c r="F209" s="42" t="s">
        <v>182</v>
      </c>
      <c r="G209" s="43">
        <v>1157</v>
      </c>
      <c r="H209" s="44">
        <v>1</v>
      </c>
      <c r="I209" s="45" t="str">
        <f t="shared" si="10"/>
        <v/>
      </c>
      <c r="J209" s="45" t="str">
        <f t="shared" si="11"/>
        <v/>
      </c>
      <c r="K209" s="46"/>
      <c r="L209" s="40"/>
      <c r="M209" s="40"/>
      <c r="N209" s="40"/>
      <c r="O209" s="40"/>
      <c r="P209" s="40"/>
      <c r="Q209" s="40" t="s">
        <v>10</v>
      </c>
    </row>
    <row r="210" spans="1:17" s="36" customFormat="1" ht="24.95" customHeight="1">
      <c r="A210" s="26">
        <f t="shared" si="12"/>
        <v>185</v>
      </c>
      <c r="B210" s="27">
        <v>1</v>
      </c>
      <c r="C210" s="26" t="s">
        <v>642</v>
      </c>
      <c r="D210" s="28" t="s">
        <v>643</v>
      </c>
      <c r="E210" s="28" t="s">
        <v>644</v>
      </c>
      <c r="F210" s="30" t="s">
        <v>182</v>
      </c>
      <c r="G210" s="31">
        <v>1158</v>
      </c>
      <c r="H210" s="32">
        <v>1</v>
      </c>
      <c r="I210" s="33" t="str">
        <f t="shared" si="10"/>
        <v/>
      </c>
      <c r="J210" s="33" t="str">
        <f t="shared" si="11"/>
        <v/>
      </c>
      <c r="K210" s="34"/>
      <c r="L210" s="35"/>
      <c r="M210" s="35"/>
      <c r="N210" s="35"/>
      <c r="O210" s="35"/>
      <c r="P210" s="35"/>
      <c r="Q210" s="35"/>
    </row>
    <row r="211" spans="1:17" s="36" customFormat="1" ht="12.75" customHeight="1">
      <c r="A211" s="26">
        <f t="shared" si="12"/>
        <v>186</v>
      </c>
      <c r="B211" s="27">
        <v>1</v>
      </c>
      <c r="C211" s="26" t="s">
        <v>645</v>
      </c>
      <c r="D211" s="28" t="s">
        <v>646</v>
      </c>
      <c r="E211" s="28"/>
      <c r="F211" s="30" t="s">
        <v>364</v>
      </c>
      <c r="G211" s="31">
        <v>1159</v>
      </c>
      <c r="H211" s="32">
        <v>15</v>
      </c>
      <c r="I211" s="33" t="str">
        <f t="shared" si="10"/>
        <v/>
      </c>
      <c r="J211" s="274">
        <f>IF(J212="-",_xlfn.NUMBERVALUE(I211)/100000*-1,_xlfn.NUMBERVALUE(I211)/100000)</f>
        <v>0</v>
      </c>
      <c r="K211" s="34"/>
      <c r="L211" s="35"/>
      <c r="M211" s="35"/>
      <c r="N211" s="35"/>
      <c r="O211" s="35"/>
      <c r="P211" s="35"/>
      <c r="Q211" s="35"/>
    </row>
    <row r="212" spans="1:17" s="36" customFormat="1" ht="24.95" customHeight="1">
      <c r="A212" s="26">
        <f t="shared" si="12"/>
        <v>187</v>
      </c>
      <c r="B212" s="27">
        <v>1</v>
      </c>
      <c r="C212" s="26" t="s">
        <v>647</v>
      </c>
      <c r="D212" s="28" t="s">
        <v>648</v>
      </c>
      <c r="E212" s="28" t="s">
        <v>208</v>
      </c>
      <c r="F212" s="30" t="s">
        <v>182</v>
      </c>
      <c r="G212" s="31">
        <v>1174</v>
      </c>
      <c r="H212" s="32">
        <v>1</v>
      </c>
      <c r="I212" s="33" t="str">
        <f t="shared" si="10"/>
        <v/>
      </c>
      <c r="J212" s="33" t="str">
        <f t="shared" si="11"/>
        <v/>
      </c>
      <c r="K212" s="34"/>
      <c r="L212" s="35"/>
      <c r="M212" s="35"/>
      <c r="N212" s="35"/>
      <c r="O212" s="35"/>
      <c r="P212" s="35"/>
      <c r="Q212" s="35"/>
    </row>
    <row r="213" spans="1:17" s="36" customFormat="1" ht="12.75" customHeight="1">
      <c r="A213" s="26">
        <f t="shared" si="12"/>
        <v>188</v>
      </c>
      <c r="B213" s="27">
        <v>1</v>
      </c>
      <c r="C213" s="26" t="s">
        <v>649</v>
      </c>
      <c r="D213" s="28" t="s">
        <v>650</v>
      </c>
      <c r="E213" s="28"/>
      <c r="F213" s="30" t="s">
        <v>651</v>
      </c>
      <c r="G213" s="31">
        <v>1175</v>
      </c>
      <c r="H213" s="32">
        <v>15</v>
      </c>
      <c r="I213" s="33" t="str">
        <f t="shared" ref="I213:I257" si="14">MID($I$1,G213,H213)</f>
        <v/>
      </c>
      <c r="J213" s="274">
        <f>IF(J214="-",_xlfn.NUMBERVALUE(I213)/1000*-1,_xlfn.NUMBERVALUE(I213)/1000)</f>
        <v>0</v>
      </c>
      <c r="K213" s="34"/>
      <c r="L213" s="35"/>
      <c r="M213" s="35"/>
      <c r="N213" s="35"/>
      <c r="O213" s="35"/>
      <c r="P213" s="35"/>
      <c r="Q213" s="35"/>
    </row>
    <row r="214" spans="1:17" s="36" customFormat="1" ht="24.95" customHeight="1">
      <c r="A214" s="26">
        <f t="shared" si="12"/>
        <v>189</v>
      </c>
      <c r="B214" s="27">
        <v>1</v>
      </c>
      <c r="C214" s="26" t="s">
        <v>652</v>
      </c>
      <c r="D214" s="28" t="s">
        <v>653</v>
      </c>
      <c r="E214" s="28" t="s">
        <v>208</v>
      </c>
      <c r="F214" s="30" t="s">
        <v>182</v>
      </c>
      <c r="G214" s="31">
        <v>1190</v>
      </c>
      <c r="H214" s="32">
        <v>1</v>
      </c>
      <c r="I214" s="33" t="str">
        <f t="shared" si="14"/>
        <v/>
      </c>
      <c r="J214" s="33" t="str">
        <f t="shared" si="11"/>
        <v/>
      </c>
      <c r="K214" s="34"/>
      <c r="L214" s="35"/>
      <c r="M214" s="35"/>
      <c r="N214" s="35"/>
      <c r="O214" s="35"/>
      <c r="P214" s="35"/>
      <c r="Q214" s="35"/>
    </row>
    <row r="215" spans="1:17" s="36" customFormat="1" ht="12.75" hidden="1" customHeight="1">
      <c r="A215" s="40">
        <f t="shared" si="12"/>
        <v>190</v>
      </c>
      <c r="B215" s="41">
        <v>1</v>
      </c>
      <c r="C215" s="40" t="s">
        <v>654</v>
      </c>
      <c r="D215" s="42" t="s">
        <v>655</v>
      </c>
      <c r="E215" s="42"/>
      <c r="F215" s="42" t="s">
        <v>153</v>
      </c>
      <c r="G215" s="43">
        <v>1191</v>
      </c>
      <c r="H215" s="44">
        <v>6</v>
      </c>
      <c r="I215" s="45" t="str">
        <f t="shared" si="14"/>
        <v/>
      </c>
      <c r="J215" s="259">
        <f>_xlfn.NUMBERVALUE(I215)</f>
        <v>0</v>
      </c>
      <c r="K215" s="46"/>
      <c r="L215" s="40"/>
      <c r="M215" s="40"/>
      <c r="N215" s="40"/>
      <c r="O215" s="40"/>
      <c r="P215" s="40"/>
      <c r="Q215" s="40" t="s">
        <v>10</v>
      </c>
    </row>
    <row r="216" spans="1:17" s="36" customFormat="1" ht="12.75" customHeight="1">
      <c r="A216" s="26">
        <f t="shared" si="12"/>
        <v>191</v>
      </c>
      <c r="B216" s="27">
        <v>1</v>
      </c>
      <c r="C216" s="26" t="s">
        <v>656</v>
      </c>
      <c r="D216" s="28" t="s">
        <v>657</v>
      </c>
      <c r="E216" s="28"/>
      <c r="F216" s="30" t="s">
        <v>658</v>
      </c>
      <c r="G216" s="31">
        <v>1197</v>
      </c>
      <c r="H216" s="32">
        <v>39</v>
      </c>
      <c r="I216" s="33" t="str">
        <f t="shared" si="14"/>
        <v/>
      </c>
      <c r="J216" s="33" t="str">
        <f t="shared" si="11"/>
        <v/>
      </c>
      <c r="K216" s="34" t="s">
        <v>659</v>
      </c>
      <c r="L216" s="34" t="s">
        <v>659</v>
      </c>
      <c r="M216" s="34" t="s">
        <v>659</v>
      </c>
      <c r="N216" s="34" t="s">
        <v>659</v>
      </c>
      <c r="O216" s="34" t="s">
        <v>659</v>
      </c>
      <c r="P216" s="34" t="s">
        <v>659</v>
      </c>
      <c r="Q216" s="34"/>
    </row>
    <row r="217" spans="1:17" s="36" customFormat="1" ht="12.75" customHeight="1">
      <c r="A217" s="26">
        <f t="shared" si="12"/>
        <v>192</v>
      </c>
      <c r="B217" s="27">
        <v>1</v>
      </c>
      <c r="C217" s="26" t="s">
        <v>660</v>
      </c>
      <c r="D217" s="28" t="s">
        <v>661</v>
      </c>
      <c r="E217" s="28"/>
      <c r="F217" s="30" t="s">
        <v>662</v>
      </c>
      <c r="G217" s="31">
        <v>1236</v>
      </c>
      <c r="H217" s="32">
        <v>10</v>
      </c>
      <c r="I217" s="33" t="str">
        <f t="shared" si="14"/>
        <v/>
      </c>
      <c r="J217" s="33" t="str">
        <f t="shared" si="11"/>
        <v/>
      </c>
      <c r="K217" s="34"/>
      <c r="L217" s="35"/>
      <c r="M217" s="35"/>
      <c r="N217" s="35"/>
      <c r="O217" s="35"/>
      <c r="P217" s="35"/>
      <c r="Q217" s="35"/>
    </row>
    <row r="218" spans="1:17" s="36" customFormat="1" ht="12.75" customHeight="1">
      <c r="A218" s="26">
        <f t="shared" si="12"/>
        <v>193</v>
      </c>
      <c r="B218" s="27">
        <v>1</v>
      </c>
      <c r="C218" s="26" t="s">
        <v>243</v>
      </c>
      <c r="D218" s="28" t="s">
        <v>663</v>
      </c>
      <c r="E218" s="28"/>
      <c r="F218" s="30" t="s">
        <v>664</v>
      </c>
      <c r="G218" s="31">
        <v>1246</v>
      </c>
      <c r="H218" s="32">
        <v>23</v>
      </c>
      <c r="I218" s="33" t="str">
        <f t="shared" si="14"/>
        <v/>
      </c>
      <c r="J218" s="33" t="str">
        <f t="shared" si="11"/>
        <v/>
      </c>
      <c r="K218" s="34"/>
      <c r="L218" s="35"/>
      <c r="M218" s="35"/>
      <c r="N218" s="35"/>
      <c r="O218" s="35"/>
      <c r="P218" s="35"/>
      <c r="Q218" s="35"/>
    </row>
    <row r="219" spans="1:17" s="36" customFormat="1" ht="24.95" hidden="1" customHeight="1">
      <c r="A219" s="40">
        <f t="shared" si="12"/>
        <v>194</v>
      </c>
      <c r="B219" s="41">
        <v>1</v>
      </c>
      <c r="C219" s="40" t="s">
        <v>665</v>
      </c>
      <c r="D219" s="42" t="s">
        <v>666</v>
      </c>
      <c r="E219" s="42" t="s">
        <v>667</v>
      </c>
      <c r="F219" s="42" t="s">
        <v>182</v>
      </c>
      <c r="G219" s="43">
        <v>1269</v>
      </c>
      <c r="H219" s="44">
        <v>1</v>
      </c>
      <c r="I219" s="45" t="str">
        <f t="shared" si="14"/>
        <v/>
      </c>
      <c r="J219" s="45" t="str">
        <f t="shared" si="11"/>
        <v/>
      </c>
      <c r="K219" s="46"/>
      <c r="L219" s="40"/>
      <c r="M219" s="40"/>
      <c r="N219" s="40"/>
      <c r="O219" s="40"/>
      <c r="P219" s="40"/>
      <c r="Q219" s="40" t="s">
        <v>10</v>
      </c>
    </row>
    <row r="220" spans="1:17" s="36" customFormat="1" ht="12.75" hidden="1" customHeight="1" collapsed="1">
      <c r="A220" s="40">
        <f t="shared" si="12"/>
        <v>195</v>
      </c>
      <c r="B220" s="41">
        <v>1</v>
      </c>
      <c r="C220" s="40" t="s">
        <v>668</v>
      </c>
      <c r="D220" s="42" t="s">
        <v>669</v>
      </c>
      <c r="E220" s="42"/>
      <c r="F220" s="42" t="s">
        <v>307</v>
      </c>
      <c r="G220" s="43">
        <v>1270</v>
      </c>
      <c r="H220" s="44">
        <v>10</v>
      </c>
      <c r="I220" s="45" t="str">
        <f t="shared" si="14"/>
        <v/>
      </c>
      <c r="J220" s="45" t="str">
        <f t="shared" si="11"/>
        <v/>
      </c>
      <c r="K220" s="46"/>
      <c r="L220" s="40"/>
      <c r="M220" s="40"/>
      <c r="N220" s="40"/>
      <c r="O220" s="40"/>
      <c r="P220" s="40"/>
      <c r="Q220" s="40" t="s">
        <v>10</v>
      </c>
    </row>
    <row r="221" spans="1:17" s="36" customFormat="1" ht="12.75" hidden="1" customHeight="1" outlineLevel="1">
      <c r="A221" s="40">
        <f>IF(B221=1,TRUNC(A220)+1,A220+0.1)</f>
        <v>195.1</v>
      </c>
      <c r="B221" s="41">
        <v>2</v>
      </c>
      <c r="C221" s="40" t="s">
        <v>670</v>
      </c>
      <c r="D221" s="42" t="s">
        <v>671</v>
      </c>
      <c r="E221" s="42"/>
      <c r="F221" s="42" t="s">
        <v>153</v>
      </c>
      <c r="G221" s="43">
        <v>1270</v>
      </c>
      <c r="H221" s="44">
        <v>6</v>
      </c>
      <c r="I221" s="45" t="str">
        <f>MID($I$1,G221,H221)</f>
        <v/>
      </c>
      <c r="J221" s="259">
        <f>_xlfn.NUMBERVALUE(I221)</f>
        <v>0</v>
      </c>
      <c r="K221" s="46"/>
      <c r="L221" s="40"/>
      <c r="M221" s="40"/>
      <c r="N221" s="40"/>
      <c r="O221" s="40"/>
      <c r="P221" s="40"/>
      <c r="Q221" s="40" t="s">
        <v>10</v>
      </c>
    </row>
    <row r="222" spans="1:17" s="36" customFormat="1" ht="12.75" hidden="1" customHeight="1" outlineLevel="1">
      <c r="A222" s="40">
        <f t="shared" ref="A222:A224" si="15">IF(B222=1,TRUNC(A221)+1,A221+0.1)</f>
        <v>195.2</v>
      </c>
      <c r="B222" s="41">
        <v>2</v>
      </c>
      <c r="C222" s="40" t="s">
        <v>672</v>
      </c>
      <c r="D222" s="42" t="s">
        <v>673</v>
      </c>
      <c r="E222" s="42"/>
      <c r="F222" s="42" t="s">
        <v>156</v>
      </c>
      <c r="G222" s="43">
        <v>1276</v>
      </c>
      <c r="H222" s="44">
        <v>2</v>
      </c>
      <c r="I222" s="45" t="str">
        <f t="shared" ref="I222:I223" si="16">MID($I$1,G222,H222)</f>
        <v/>
      </c>
      <c r="J222" s="45" t="str">
        <f t="shared" si="11"/>
        <v/>
      </c>
      <c r="K222" s="46"/>
      <c r="L222" s="40"/>
      <c r="M222" s="40"/>
      <c r="N222" s="40"/>
      <c r="O222" s="40"/>
      <c r="P222" s="40"/>
      <c r="Q222" s="40" t="s">
        <v>10</v>
      </c>
    </row>
    <row r="223" spans="1:17" s="36" customFormat="1" ht="12.75" hidden="1" customHeight="1" outlineLevel="1">
      <c r="A223" s="40">
        <f t="shared" si="15"/>
        <v>195.29999999999998</v>
      </c>
      <c r="B223" s="41">
        <v>2</v>
      </c>
      <c r="C223" s="40" t="s">
        <v>674</v>
      </c>
      <c r="D223" s="42" t="s">
        <v>675</v>
      </c>
      <c r="E223" s="42"/>
      <c r="F223" s="42" t="s">
        <v>156</v>
      </c>
      <c r="G223" s="43">
        <v>1278</v>
      </c>
      <c r="H223" s="44">
        <v>2</v>
      </c>
      <c r="I223" s="45" t="str">
        <f t="shared" si="16"/>
        <v/>
      </c>
      <c r="J223" s="45" t="str">
        <f t="shared" si="11"/>
        <v/>
      </c>
      <c r="K223" s="46"/>
      <c r="L223" s="40"/>
      <c r="M223" s="40"/>
      <c r="N223" s="40"/>
      <c r="O223" s="40"/>
      <c r="P223" s="40"/>
      <c r="Q223" s="40" t="s">
        <v>10</v>
      </c>
    </row>
    <row r="224" spans="1:17" s="36" customFormat="1" ht="12.75" hidden="1" customHeight="1">
      <c r="A224" s="40">
        <f t="shared" si="15"/>
        <v>196</v>
      </c>
      <c r="B224" s="41">
        <v>1</v>
      </c>
      <c r="C224" s="40" t="s">
        <v>676</v>
      </c>
      <c r="D224" s="42" t="s">
        <v>677</v>
      </c>
      <c r="E224" s="42"/>
      <c r="F224" s="42" t="s">
        <v>678</v>
      </c>
      <c r="G224" s="43">
        <v>1280</v>
      </c>
      <c r="H224" s="44">
        <v>5</v>
      </c>
      <c r="I224" s="45" t="str">
        <f t="shared" si="14"/>
        <v/>
      </c>
      <c r="J224" s="259">
        <f>_xlfn.NUMBERVALUE(I224)</f>
        <v>0</v>
      </c>
      <c r="K224" s="46"/>
      <c r="L224" s="40"/>
      <c r="M224" s="40"/>
      <c r="N224" s="40"/>
      <c r="O224" s="40"/>
      <c r="P224" s="40"/>
      <c r="Q224" s="40" t="s">
        <v>10</v>
      </c>
    </row>
    <row r="225" spans="1:17" s="36" customFormat="1" ht="12.75" customHeight="1">
      <c r="A225" s="26">
        <f t="shared" si="12"/>
        <v>197</v>
      </c>
      <c r="B225" s="27">
        <v>1</v>
      </c>
      <c r="C225" s="26" t="s">
        <v>679</v>
      </c>
      <c r="D225" s="28" t="s">
        <v>680</v>
      </c>
      <c r="E225" s="28"/>
      <c r="F225" s="30" t="s">
        <v>282</v>
      </c>
      <c r="G225" s="31">
        <v>1285</v>
      </c>
      <c r="H225" s="32">
        <v>3</v>
      </c>
      <c r="I225" s="33" t="str">
        <f t="shared" si="14"/>
        <v/>
      </c>
      <c r="J225" s="33" t="str">
        <f t="shared" si="11"/>
        <v/>
      </c>
      <c r="K225" s="34"/>
      <c r="L225" s="35"/>
      <c r="M225" s="35"/>
      <c r="N225" s="35"/>
      <c r="O225" s="35"/>
      <c r="P225" s="35"/>
      <c r="Q225" s="35"/>
    </row>
    <row r="226" spans="1:17" s="36" customFormat="1" ht="12.75" customHeight="1">
      <c r="A226" s="26">
        <f t="shared" si="12"/>
        <v>198</v>
      </c>
      <c r="B226" s="27">
        <v>1</v>
      </c>
      <c r="C226" s="26" t="s">
        <v>681</v>
      </c>
      <c r="D226" s="28" t="s">
        <v>682</v>
      </c>
      <c r="E226" s="28"/>
      <c r="F226" s="30" t="s">
        <v>282</v>
      </c>
      <c r="G226" s="31">
        <v>1288</v>
      </c>
      <c r="H226" s="32">
        <v>3</v>
      </c>
      <c r="I226" s="33" t="str">
        <f t="shared" si="14"/>
        <v/>
      </c>
      <c r="J226" s="33" t="str">
        <f t="shared" si="11"/>
        <v/>
      </c>
      <c r="K226" s="34" t="s">
        <v>683</v>
      </c>
      <c r="L226" s="35" t="s">
        <v>683</v>
      </c>
      <c r="M226" s="35" t="s">
        <v>683</v>
      </c>
      <c r="N226" s="35" t="s">
        <v>683</v>
      </c>
      <c r="O226" s="35" t="s">
        <v>683</v>
      </c>
      <c r="P226" s="35" t="s">
        <v>683</v>
      </c>
      <c r="Q226" s="35"/>
    </row>
    <row r="227" spans="1:17" s="36" customFormat="1" ht="12.75" hidden="1" customHeight="1">
      <c r="A227" s="40">
        <f t="shared" si="12"/>
        <v>199</v>
      </c>
      <c r="B227" s="41">
        <v>1</v>
      </c>
      <c r="C227" s="40" t="s">
        <v>684</v>
      </c>
      <c r="D227" s="42" t="s">
        <v>685</v>
      </c>
      <c r="E227" s="42"/>
      <c r="F227" s="42" t="s">
        <v>282</v>
      </c>
      <c r="G227" s="43">
        <v>1291</v>
      </c>
      <c r="H227" s="44">
        <v>3</v>
      </c>
      <c r="I227" s="45" t="str">
        <f t="shared" si="14"/>
        <v/>
      </c>
      <c r="J227" s="45" t="str">
        <f t="shared" si="11"/>
        <v/>
      </c>
      <c r="K227" s="46"/>
      <c r="L227" s="40"/>
      <c r="M227" s="40"/>
      <c r="N227" s="40"/>
      <c r="O227" s="40"/>
      <c r="P227" s="40"/>
      <c r="Q227" s="40" t="s">
        <v>10</v>
      </c>
    </row>
    <row r="228" spans="1:17" s="36" customFormat="1" ht="12.75" hidden="1" customHeight="1">
      <c r="A228" s="40">
        <f t="shared" si="12"/>
        <v>200</v>
      </c>
      <c r="B228" s="41">
        <v>1</v>
      </c>
      <c r="C228" s="40" t="s">
        <v>686</v>
      </c>
      <c r="D228" s="42" t="s">
        <v>687</v>
      </c>
      <c r="E228" s="42"/>
      <c r="F228" s="42" t="s">
        <v>282</v>
      </c>
      <c r="G228" s="43">
        <v>1294</v>
      </c>
      <c r="H228" s="44">
        <v>3</v>
      </c>
      <c r="I228" s="45" t="str">
        <f t="shared" si="14"/>
        <v/>
      </c>
      <c r="J228" s="45" t="str">
        <f t="shared" si="11"/>
        <v/>
      </c>
      <c r="K228" s="46"/>
      <c r="L228" s="40"/>
      <c r="M228" s="40"/>
      <c r="N228" s="40"/>
      <c r="O228" s="40"/>
      <c r="P228" s="40"/>
      <c r="Q228" s="40" t="s">
        <v>10</v>
      </c>
    </row>
    <row r="229" spans="1:17" s="36" customFormat="1" ht="12.75" customHeight="1">
      <c r="A229" s="26">
        <f t="shared" si="12"/>
        <v>201</v>
      </c>
      <c r="B229" s="27">
        <v>1</v>
      </c>
      <c r="C229" s="26" t="s">
        <v>688</v>
      </c>
      <c r="D229" s="28" t="s">
        <v>689</v>
      </c>
      <c r="E229" s="28"/>
      <c r="F229" s="30" t="s">
        <v>215</v>
      </c>
      <c r="G229" s="31">
        <v>1297</v>
      </c>
      <c r="H229" s="32">
        <v>9</v>
      </c>
      <c r="I229" s="33" t="str">
        <f t="shared" si="14"/>
        <v/>
      </c>
      <c r="J229" s="274">
        <f>IF(J230="-",_xlfn.NUMBERVALUE(I229)/100000*-1,_xlfn.NUMBERVALUE(I229)/100000)</f>
        <v>0</v>
      </c>
      <c r="K229" s="34"/>
      <c r="L229" s="35"/>
      <c r="M229" s="35"/>
      <c r="N229" s="35"/>
      <c r="O229" s="35"/>
      <c r="P229" s="35"/>
      <c r="Q229" s="35"/>
    </row>
    <row r="230" spans="1:17" s="36" customFormat="1" ht="24.95" customHeight="1">
      <c r="A230" s="26">
        <f t="shared" si="12"/>
        <v>202</v>
      </c>
      <c r="B230" s="27">
        <v>1</v>
      </c>
      <c r="C230" s="26" t="s">
        <v>690</v>
      </c>
      <c r="D230" s="28" t="s">
        <v>691</v>
      </c>
      <c r="E230" s="28" t="s">
        <v>208</v>
      </c>
      <c r="F230" s="30" t="s">
        <v>182</v>
      </c>
      <c r="G230" s="31">
        <v>1306</v>
      </c>
      <c r="H230" s="32">
        <v>1</v>
      </c>
      <c r="I230" s="33" t="str">
        <f t="shared" si="14"/>
        <v/>
      </c>
      <c r="J230" s="33" t="str">
        <f t="shared" si="11"/>
        <v/>
      </c>
      <c r="K230" s="34"/>
      <c r="L230" s="35"/>
      <c r="M230" s="35"/>
      <c r="N230" s="35"/>
      <c r="O230" s="35"/>
      <c r="P230" s="35"/>
      <c r="Q230" s="35"/>
    </row>
    <row r="231" spans="1:17" s="36" customFormat="1" ht="24.95" customHeight="1">
      <c r="A231" s="26">
        <f t="shared" si="12"/>
        <v>203</v>
      </c>
      <c r="B231" s="27">
        <v>1</v>
      </c>
      <c r="C231" s="26" t="s">
        <v>692</v>
      </c>
      <c r="D231" s="28" t="s">
        <v>693</v>
      </c>
      <c r="E231" s="28" t="s">
        <v>694</v>
      </c>
      <c r="F231" s="30" t="s">
        <v>182</v>
      </c>
      <c r="G231" s="31">
        <v>1307</v>
      </c>
      <c r="H231" s="32">
        <v>1</v>
      </c>
      <c r="I231" s="33" t="str">
        <f t="shared" si="14"/>
        <v/>
      </c>
      <c r="J231" s="33" t="str">
        <f t="shared" si="11"/>
        <v/>
      </c>
      <c r="K231" s="34"/>
      <c r="L231" s="35"/>
      <c r="M231" s="35"/>
      <c r="N231" s="35"/>
      <c r="O231" s="35"/>
      <c r="P231" s="35"/>
      <c r="Q231" s="35"/>
    </row>
    <row r="232" spans="1:17" s="36" customFormat="1" ht="12.75" customHeight="1">
      <c r="A232" s="26">
        <f t="shared" si="12"/>
        <v>204</v>
      </c>
      <c r="B232" s="27">
        <v>1</v>
      </c>
      <c r="C232" s="26" t="s">
        <v>695</v>
      </c>
      <c r="D232" s="28" t="s">
        <v>696</v>
      </c>
      <c r="E232" s="28"/>
      <c r="F232" s="30" t="s">
        <v>282</v>
      </c>
      <c r="G232" s="31">
        <v>1308</v>
      </c>
      <c r="H232" s="32">
        <v>3</v>
      </c>
      <c r="I232" s="33" t="str">
        <f t="shared" si="14"/>
        <v/>
      </c>
      <c r="J232" s="192" t="str">
        <f t="shared" si="11"/>
        <v/>
      </c>
      <c r="K232" s="34"/>
      <c r="L232" s="35"/>
      <c r="M232" s="35"/>
      <c r="N232" s="35"/>
      <c r="O232" s="35"/>
      <c r="P232" s="35"/>
      <c r="Q232" s="35"/>
    </row>
    <row r="233" spans="1:17" s="36" customFormat="1" ht="12.75" customHeight="1">
      <c r="A233" s="26">
        <f t="shared" si="12"/>
        <v>205</v>
      </c>
      <c r="B233" s="27">
        <v>1</v>
      </c>
      <c r="C233" s="26" t="s">
        <v>697</v>
      </c>
      <c r="D233" s="28" t="s">
        <v>698</v>
      </c>
      <c r="E233" s="28"/>
      <c r="F233" s="30" t="s">
        <v>215</v>
      </c>
      <c r="G233" s="31">
        <v>1311</v>
      </c>
      <c r="H233" s="32">
        <v>9</v>
      </c>
      <c r="I233" s="33" t="str">
        <f t="shared" si="14"/>
        <v/>
      </c>
      <c r="J233" s="274">
        <f>IF(J234="-",_xlfn.NUMBERVALUE(I233)/100000*-1,_xlfn.NUMBERVALUE(I233)/100000)</f>
        <v>0</v>
      </c>
      <c r="K233" s="34"/>
      <c r="L233" s="35"/>
      <c r="M233" s="35"/>
      <c r="N233" s="35"/>
      <c r="O233" s="35"/>
      <c r="P233" s="35"/>
      <c r="Q233" s="35"/>
    </row>
    <row r="234" spans="1:17" s="36" customFormat="1" ht="24.95" customHeight="1">
      <c r="A234" s="26">
        <f t="shared" si="12"/>
        <v>206</v>
      </c>
      <c r="B234" s="27">
        <v>1</v>
      </c>
      <c r="C234" s="26" t="s">
        <v>699</v>
      </c>
      <c r="D234" s="28" t="s">
        <v>700</v>
      </c>
      <c r="E234" s="28" t="s">
        <v>208</v>
      </c>
      <c r="F234" s="30" t="s">
        <v>182</v>
      </c>
      <c r="G234" s="31">
        <v>1320</v>
      </c>
      <c r="H234" s="32">
        <v>1</v>
      </c>
      <c r="I234" s="33" t="str">
        <f t="shared" si="14"/>
        <v/>
      </c>
      <c r="J234" s="33" t="str">
        <f t="shared" si="11"/>
        <v/>
      </c>
      <c r="K234" s="34"/>
      <c r="L234" s="35"/>
      <c r="M234" s="35"/>
      <c r="N234" s="35"/>
      <c r="O234" s="35"/>
      <c r="P234" s="35"/>
      <c r="Q234" s="35"/>
    </row>
    <row r="235" spans="1:17" s="36" customFormat="1" ht="24.95" customHeight="1">
      <c r="A235" s="26">
        <f t="shared" si="12"/>
        <v>207</v>
      </c>
      <c r="B235" s="27">
        <v>1</v>
      </c>
      <c r="C235" s="26" t="s">
        <v>701</v>
      </c>
      <c r="D235" s="28" t="s">
        <v>702</v>
      </c>
      <c r="E235" s="28" t="s">
        <v>703</v>
      </c>
      <c r="F235" s="30" t="s">
        <v>182</v>
      </c>
      <c r="G235" s="31">
        <v>1321</v>
      </c>
      <c r="H235" s="32">
        <v>1</v>
      </c>
      <c r="I235" s="33" t="str">
        <f t="shared" si="14"/>
        <v/>
      </c>
      <c r="J235" s="33" t="str">
        <f t="shared" si="11"/>
        <v/>
      </c>
      <c r="K235" s="34"/>
      <c r="L235" s="35"/>
      <c r="M235" s="35"/>
      <c r="N235" s="35"/>
      <c r="O235" s="35"/>
      <c r="P235" s="35"/>
      <c r="Q235" s="35"/>
    </row>
    <row r="236" spans="1:17" s="36" customFormat="1" ht="12.75" customHeight="1">
      <c r="A236" s="26">
        <f t="shared" si="12"/>
        <v>208</v>
      </c>
      <c r="B236" s="27">
        <v>1</v>
      </c>
      <c r="C236" s="26" t="s">
        <v>704</v>
      </c>
      <c r="D236" s="28" t="s">
        <v>705</v>
      </c>
      <c r="E236" s="28"/>
      <c r="F236" s="30" t="s">
        <v>282</v>
      </c>
      <c r="G236" s="31">
        <v>1322</v>
      </c>
      <c r="H236" s="32">
        <v>3</v>
      </c>
      <c r="I236" s="33" t="str">
        <f t="shared" si="14"/>
        <v/>
      </c>
      <c r="J236" s="33" t="str">
        <f t="shared" si="11"/>
        <v/>
      </c>
      <c r="K236" s="34"/>
      <c r="L236" s="35"/>
      <c r="M236" s="35"/>
      <c r="N236" s="35"/>
      <c r="O236" s="35"/>
      <c r="P236" s="35"/>
      <c r="Q236" s="35"/>
    </row>
    <row r="237" spans="1:17" s="36" customFormat="1" ht="12.75" customHeight="1">
      <c r="A237" s="26">
        <f t="shared" si="12"/>
        <v>209</v>
      </c>
      <c r="B237" s="27">
        <v>1</v>
      </c>
      <c r="C237" s="26" t="s">
        <v>706</v>
      </c>
      <c r="D237" s="28" t="s">
        <v>707</v>
      </c>
      <c r="E237" s="28"/>
      <c r="F237" s="30" t="s">
        <v>215</v>
      </c>
      <c r="G237" s="31">
        <v>1325</v>
      </c>
      <c r="H237" s="32">
        <v>9</v>
      </c>
      <c r="I237" s="33" t="str">
        <f t="shared" si="14"/>
        <v/>
      </c>
      <c r="J237" s="274">
        <f>IF(J238="-",_xlfn.NUMBERVALUE(I237)/100000*-1,_xlfn.NUMBERVALUE(I237)/100000)</f>
        <v>0</v>
      </c>
      <c r="K237" s="34"/>
      <c r="L237" s="35"/>
      <c r="M237" s="35"/>
      <c r="N237" s="35"/>
      <c r="O237" s="35"/>
      <c r="P237" s="35"/>
      <c r="Q237" s="35"/>
    </row>
    <row r="238" spans="1:17" s="36" customFormat="1" ht="24.95" customHeight="1">
      <c r="A238" s="26">
        <f t="shared" si="12"/>
        <v>210</v>
      </c>
      <c r="B238" s="27">
        <v>1</v>
      </c>
      <c r="C238" s="26" t="s">
        <v>708</v>
      </c>
      <c r="D238" s="28" t="s">
        <v>709</v>
      </c>
      <c r="E238" s="28" t="s">
        <v>208</v>
      </c>
      <c r="F238" s="30" t="s">
        <v>182</v>
      </c>
      <c r="G238" s="31">
        <v>1334</v>
      </c>
      <c r="H238" s="32">
        <v>1</v>
      </c>
      <c r="I238" s="33" t="str">
        <f t="shared" si="14"/>
        <v/>
      </c>
      <c r="J238" s="33" t="str">
        <f t="shared" si="11"/>
        <v/>
      </c>
      <c r="K238" s="34"/>
      <c r="L238" s="35"/>
      <c r="M238" s="35"/>
      <c r="N238" s="35"/>
      <c r="O238" s="35"/>
      <c r="P238" s="35"/>
      <c r="Q238" s="35"/>
    </row>
    <row r="239" spans="1:17" s="36" customFormat="1" ht="24.95" customHeight="1">
      <c r="A239" s="26">
        <f t="shared" si="12"/>
        <v>211</v>
      </c>
      <c r="B239" s="27">
        <v>1</v>
      </c>
      <c r="C239" s="26" t="s">
        <v>710</v>
      </c>
      <c r="D239" s="28" t="s">
        <v>711</v>
      </c>
      <c r="E239" s="28" t="s">
        <v>703</v>
      </c>
      <c r="F239" s="30" t="s">
        <v>182</v>
      </c>
      <c r="G239" s="31">
        <v>1335</v>
      </c>
      <c r="H239" s="32">
        <v>1</v>
      </c>
      <c r="I239" s="33" t="str">
        <f t="shared" si="14"/>
        <v/>
      </c>
      <c r="J239" s="33" t="str">
        <f t="shared" si="11"/>
        <v/>
      </c>
      <c r="K239" s="34"/>
      <c r="L239" s="35"/>
      <c r="M239" s="35"/>
      <c r="N239" s="35"/>
      <c r="O239" s="35"/>
      <c r="P239" s="35"/>
      <c r="Q239" s="35"/>
    </row>
    <row r="240" spans="1:17" s="36" customFormat="1" ht="12.75" customHeight="1">
      <c r="A240" s="26">
        <f t="shared" si="12"/>
        <v>212</v>
      </c>
      <c r="B240" s="27">
        <v>1</v>
      </c>
      <c r="C240" s="26" t="s">
        <v>712</v>
      </c>
      <c r="D240" s="28" t="s">
        <v>713</v>
      </c>
      <c r="E240" s="28"/>
      <c r="F240" s="30" t="s">
        <v>215</v>
      </c>
      <c r="G240" s="31">
        <v>1336</v>
      </c>
      <c r="H240" s="32">
        <v>9</v>
      </c>
      <c r="I240" s="33" t="str">
        <f t="shared" si="14"/>
        <v/>
      </c>
      <c r="J240" s="274">
        <f>IF(J241="-",_xlfn.NUMBERVALUE(I240)/100000*-1,_xlfn.NUMBERVALUE(I240)/100000)</f>
        <v>0</v>
      </c>
      <c r="K240" s="34"/>
      <c r="L240" s="35"/>
      <c r="M240" s="35"/>
      <c r="N240" s="35"/>
      <c r="O240" s="35"/>
      <c r="P240" s="35"/>
      <c r="Q240" s="35"/>
    </row>
    <row r="241" spans="1:17" s="36" customFormat="1" ht="24.95" customHeight="1">
      <c r="A241" s="26">
        <f t="shared" si="12"/>
        <v>213</v>
      </c>
      <c r="B241" s="27">
        <v>1</v>
      </c>
      <c r="C241" s="26" t="s">
        <v>714</v>
      </c>
      <c r="D241" s="28" t="s">
        <v>715</v>
      </c>
      <c r="E241" s="28" t="s">
        <v>208</v>
      </c>
      <c r="F241" s="30" t="s">
        <v>182</v>
      </c>
      <c r="G241" s="31">
        <v>1345</v>
      </c>
      <c r="H241" s="32">
        <v>1</v>
      </c>
      <c r="I241" s="33" t="str">
        <f t="shared" si="14"/>
        <v/>
      </c>
      <c r="J241" s="33" t="str">
        <f t="shared" si="11"/>
        <v/>
      </c>
      <c r="K241" s="34"/>
      <c r="L241" s="35"/>
      <c r="M241" s="35"/>
      <c r="N241" s="35"/>
      <c r="O241" s="35"/>
      <c r="P241" s="35"/>
      <c r="Q241" s="35"/>
    </row>
    <row r="242" spans="1:17" s="36" customFormat="1" ht="24.95" customHeight="1">
      <c r="A242" s="26">
        <f t="shared" si="12"/>
        <v>214</v>
      </c>
      <c r="B242" s="27">
        <v>1</v>
      </c>
      <c r="C242" s="26" t="s">
        <v>716</v>
      </c>
      <c r="D242" s="28" t="s">
        <v>717</v>
      </c>
      <c r="E242" s="28" t="s">
        <v>703</v>
      </c>
      <c r="F242" s="30" t="s">
        <v>182</v>
      </c>
      <c r="G242" s="31">
        <v>1346</v>
      </c>
      <c r="H242" s="32">
        <v>1</v>
      </c>
      <c r="I242" s="33" t="str">
        <f t="shared" si="14"/>
        <v/>
      </c>
      <c r="J242" s="33" t="str">
        <f t="shared" si="11"/>
        <v/>
      </c>
      <c r="K242" s="34"/>
      <c r="L242" s="35"/>
      <c r="M242" s="35"/>
      <c r="N242" s="35"/>
      <c r="O242" s="35"/>
      <c r="P242" s="35"/>
      <c r="Q242" s="35"/>
    </row>
    <row r="243" spans="1:17" s="36" customFormat="1" ht="24.95" customHeight="1">
      <c r="A243" s="26">
        <f t="shared" si="12"/>
        <v>215</v>
      </c>
      <c r="B243" s="27">
        <v>1</v>
      </c>
      <c r="C243" s="26" t="s">
        <v>718</v>
      </c>
      <c r="D243" s="28" t="s">
        <v>719</v>
      </c>
      <c r="E243" s="28" t="s">
        <v>720</v>
      </c>
      <c r="F243" s="30" t="s">
        <v>182</v>
      </c>
      <c r="G243" s="31">
        <v>1347</v>
      </c>
      <c r="H243" s="32">
        <v>1</v>
      </c>
      <c r="I243" s="33" t="str">
        <f t="shared" si="14"/>
        <v/>
      </c>
      <c r="J243" s="33" t="str">
        <f t="shared" si="11"/>
        <v/>
      </c>
      <c r="K243" s="34"/>
      <c r="L243" s="35"/>
      <c r="M243" s="35"/>
      <c r="N243" s="35"/>
      <c r="O243" s="35"/>
      <c r="P243" s="35"/>
      <c r="Q243" s="35"/>
    </row>
    <row r="244" spans="1:17" s="36" customFormat="1" ht="12.75" hidden="1" customHeight="1">
      <c r="A244" s="40">
        <f t="shared" si="12"/>
        <v>216</v>
      </c>
      <c r="B244" s="41">
        <v>1</v>
      </c>
      <c r="C244" s="40" t="s">
        <v>721</v>
      </c>
      <c r="D244" s="42" t="s">
        <v>722</v>
      </c>
      <c r="E244" s="42"/>
      <c r="F244" s="42" t="s">
        <v>282</v>
      </c>
      <c r="G244" s="43">
        <v>1348</v>
      </c>
      <c r="H244" s="44">
        <v>3</v>
      </c>
      <c r="I244" s="45" t="str">
        <f t="shared" si="14"/>
        <v/>
      </c>
      <c r="J244" s="45" t="str">
        <f t="shared" si="11"/>
        <v/>
      </c>
      <c r="K244" s="46"/>
      <c r="L244" s="40"/>
      <c r="M244" s="40"/>
      <c r="N244" s="40"/>
      <c r="O244" s="40"/>
      <c r="P244" s="40"/>
      <c r="Q244" s="40" t="s">
        <v>10</v>
      </c>
    </row>
    <row r="245" spans="1:17" s="36" customFormat="1" ht="24.95" hidden="1" customHeight="1">
      <c r="A245" s="40">
        <f t="shared" si="12"/>
        <v>217</v>
      </c>
      <c r="B245" s="41">
        <v>1</v>
      </c>
      <c r="C245" s="40" t="s">
        <v>723</v>
      </c>
      <c r="D245" s="42" t="s">
        <v>724</v>
      </c>
      <c r="E245" s="42" t="s">
        <v>725</v>
      </c>
      <c r="F245" s="42" t="s">
        <v>182</v>
      </c>
      <c r="G245" s="43">
        <v>1351</v>
      </c>
      <c r="H245" s="44">
        <v>1</v>
      </c>
      <c r="I245" s="45" t="str">
        <f t="shared" si="14"/>
        <v/>
      </c>
      <c r="J245" s="45" t="str">
        <f t="shared" si="11"/>
        <v/>
      </c>
      <c r="K245" s="46"/>
      <c r="L245" s="40"/>
      <c r="M245" s="40"/>
      <c r="N245" s="40"/>
      <c r="O245" s="40"/>
      <c r="P245" s="40"/>
      <c r="Q245" s="40" t="s">
        <v>10</v>
      </c>
    </row>
    <row r="246" spans="1:17" s="36" customFormat="1" ht="24.95" customHeight="1">
      <c r="A246" s="26">
        <f t="shared" si="12"/>
        <v>218</v>
      </c>
      <c r="B246" s="27">
        <v>1</v>
      </c>
      <c r="C246" s="26" t="s">
        <v>726</v>
      </c>
      <c r="D246" s="28" t="s">
        <v>727</v>
      </c>
      <c r="E246" s="28" t="s">
        <v>728</v>
      </c>
      <c r="F246" s="30" t="s">
        <v>182</v>
      </c>
      <c r="G246" s="31">
        <v>1352</v>
      </c>
      <c r="H246" s="32">
        <v>1</v>
      </c>
      <c r="I246" s="33" t="str">
        <f t="shared" si="14"/>
        <v/>
      </c>
      <c r="J246" s="33" t="str">
        <f t="shared" si="11"/>
        <v/>
      </c>
      <c r="K246" s="34"/>
      <c r="L246" s="35"/>
      <c r="M246" s="35"/>
      <c r="N246" s="35"/>
      <c r="O246" s="35"/>
      <c r="P246" s="35"/>
      <c r="Q246" s="35"/>
    </row>
    <row r="247" spans="1:17" s="36" customFormat="1" ht="12.75" customHeight="1">
      <c r="A247" s="26">
        <f t="shared" si="12"/>
        <v>219</v>
      </c>
      <c r="B247" s="27">
        <v>1</v>
      </c>
      <c r="C247" s="26" t="s">
        <v>729</v>
      </c>
      <c r="D247" s="28" t="s">
        <v>730</v>
      </c>
      <c r="E247" s="28"/>
      <c r="F247" s="30" t="s">
        <v>215</v>
      </c>
      <c r="G247" s="31">
        <v>1353</v>
      </c>
      <c r="H247" s="32">
        <v>9</v>
      </c>
      <c r="I247" s="33" t="str">
        <f t="shared" si="14"/>
        <v/>
      </c>
      <c r="J247" s="274">
        <f>IF(J248="-",_xlfn.NUMBERVALUE(I247)/100000*-1,_xlfn.NUMBERVALUE(I247)/100000)</f>
        <v>0</v>
      </c>
      <c r="K247" s="34"/>
      <c r="L247" s="35"/>
      <c r="M247" s="35"/>
      <c r="N247" s="35"/>
      <c r="O247" s="35"/>
      <c r="P247" s="35"/>
      <c r="Q247" s="35"/>
    </row>
    <row r="248" spans="1:17" s="36" customFormat="1" ht="24.95" customHeight="1">
      <c r="A248" s="26">
        <f t="shared" si="12"/>
        <v>220</v>
      </c>
      <c r="B248" s="27">
        <v>1</v>
      </c>
      <c r="C248" s="26" t="s">
        <v>731</v>
      </c>
      <c r="D248" s="28" t="s">
        <v>732</v>
      </c>
      <c r="E248" s="28" t="s">
        <v>208</v>
      </c>
      <c r="F248" s="30" t="s">
        <v>182</v>
      </c>
      <c r="G248" s="31">
        <v>1362</v>
      </c>
      <c r="H248" s="32">
        <v>1</v>
      </c>
      <c r="I248" s="33" t="str">
        <f t="shared" si="14"/>
        <v/>
      </c>
      <c r="J248" s="33" t="str">
        <f t="shared" si="11"/>
        <v/>
      </c>
      <c r="K248" s="34"/>
      <c r="L248" s="35"/>
      <c r="M248" s="35"/>
      <c r="N248" s="35"/>
      <c r="O248" s="35"/>
      <c r="P248" s="35"/>
      <c r="Q248" s="35"/>
    </row>
    <row r="249" spans="1:17" s="36" customFormat="1" ht="24.95" customHeight="1">
      <c r="A249" s="26">
        <f t="shared" si="12"/>
        <v>221</v>
      </c>
      <c r="B249" s="27">
        <v>1</v>
      </c>
      <c r="C249" s="26" t="s">
        <v>733</v>
      </c>
      <c r="D249" s="28" t="s">
        <v>734</v>
      </c>
      <c r="E249" s="28" t="s">
        <v>735</v>
      </c>
      <c r="F249" s="30" t="s">
        <v>182</v>
      </c>
      <c r="G249" s="31">
        <v>1363</v>
      </c>
      <c r="H249" s="32">
        <v>1</v>
      </c>
      <c r="I249" s="33" t="str">
        <f t="shared" si="14"/>
        <v/>
      </c>
      <c r="J249" s="33" t="str">
        <f t="shared" si="11"/>
        <v/>
      </c>
      <c r="K249" s="34"/>
      <c r="L249" s="35"/>
      <c r="M249" s="35"/>
      <c r="N249" s="35"/>
      <c r="O249" s="35"/>
      <c r="P249" s="35"/>
      <c r="Q249" s="35"/>
    </row>
    <row r="250" spans="1:17" s="36" customFormat="1" ht="12.75" hidden="1" customHeight="1">
      <c r="A250" s="247">
        <f t="shared" si="12"/>
        <v>222</v>
      </c>
      <c r="B250" s="248">
        <v>1</v>
      </c>
      <c r="C250" s="247" t="s">
        <v>736</v>
      </c>
      <c r="D250" s="249" t="s">
        <v>737</v>
      </c>
      <c r="E250" s="249"/>
      <c r="F250" s="250"/>
      <c r="G250" s="119">
        <v>1364</v>
      </c>
      <c r="H250" s="120">
        <v>8</v>
      </c>
      <c r="I250" s="251" t="str">
        <f t="shared" si="14"/>
        <v/>
      </c>
      <c r="J250" s="251" t="str">
        <f t="shared" si="11"/>
        <v/>
      </c>
      <c r="K250" s="148"/>
      <c r="L250" s="117"/>
      <c r="M250" s="117"/>
      <c r="N250" s="117"/>
      <c r="O250" s="117"/>
      <c r="P250" s="117"/>
      <c r="Q250" s="40" t="s">
        <v>10</v>
      </c>
    </row>
    <row r="251" spans="1:17" s="36" customFormat="1" ht="12.75" hidden="1" customHeight="1">
      <c r="A251" s="247">
        <f t="shared" si="12"/>
        <v>223</v>
      </c>
      <c r="B251" s="248">
        <v>1</v>
      </c>
      <c r="C251" s="247" t="s">
        <v>738</v>
      </c>
      <c r="D251" s="249" t="s">
        <v>739</v>
      </c>
      <c r="E251" s="249"/>
      <c r="F251" s="250" t="s">
        <v>156</v>
      </c>
      <c r="G251" s="119">
        <v>1372</v>
      </c>
      <c r="H251" s="120">
        <v>2</v>
      </c>
      <c r="I251" s="251" t="str">
        <f t="shared" si="14"/>
        <v/>
      </c>
      <c r="J251" s="251" t="str">
        <f t="shared" si="11"/>
        <v/>
      </c>
      <c r="K251" s="148"/>
      <c r="L251" s="117"/>
      <c r="M251" s="117"/>
      <c r="N251" s="117"/>
      <c r="O251" s="117"/>
      <c r="P251" s="117"/>
      <c r="Q251" s="40" t="s">
        <v>10</v>
      </c>
    </row>
    <row r="252" spans="1:17" s="36" customFormat="1" ht="12.75" hidden="1" customHeight="1">
      <c r="A252" s="247">
        <f t="shared" si="12"/>
        <v>224</v>
      </c>
      <c r="B252" s="248">
        <v>1</v>
      </c>
      <c r="C252" s="247" t="s">
        <v>740</v>
      </c>
      <c r="D252" s="249" t="s">
        <v>741</v>
      </c>
      <c r="E252" s="249"/>
      <c r="F252" s="250" t="s">
        <v>342</v>
      </c>
      <c r="G252" s="119">
        <v>1374</v>
      </c>
      <c r="H252" s="120">
        <v>8</v>
      </c>
      <c r="I252" s="251" t="str">
        <f t="shared" si="14"/>
        <v/>
      </c>
      <c r="J252" s="288" t="str">
        <f>IF(AND(I252&lt;&gt;"00000000",I252&lt;&gt;""),DATE(LEFT(I252,4),MID(I252,5,2),RIGHT(I252,2)),"")</f>
        <v/>
      </c>
      <c r="K252" s="148"/>
      <c r="L252" s="117"/>
      <c r="M252" s="117"/>
      <c r="N252" s="117"/>
      <c r="O252" s="117"/>
      <c r="P252" s="117"/>
      <c r="Q252" s="40" t="s">
        <v>10</v>
      </c>
    </row>
    <row r="253" spans="1:17" s="36" customFormat="1" ht="12.75" hidden="1" customHeight="1">
      <c r="A253" s="247">
        <f t="shared" si="12"/>
        <v>225</v>
      </c>
      <c r="B253" s="248">
        <v>1</v>
      </c>
      <c r="C253" s="247" t="s">
        <v>742</v>
      </c>
      <c r="D253" s="249" t="s">
        <v>743</v>
      </c>
      <c r="E253" s="249"/>
      <c r="F253" s="250" t="s">
        <v>678</v>
      </c>
      <c r="G253" s="119">
        <v>1382</v>
      </c>
      <c r="H253" s="120">
        <v>5</v>
      </c>
      <c r="I253" s="251" t="str">
        <f t="shared" si="14"/>
        <v/>
      </c>
      <c r="J253" s="259">
        <f>_xlfn.NUMBERVALUE(I253)</f>
        <v>0</v>
      </c>
      <c r="K253" s="148"/>
      <c r="L253" s="117"/>
      <c r="M253" s="117"/>
      <c r="N253" s="117"/>
      <c r="O253" s="117"/>
      <c r="P253" s="117"/>
      <c r="Q253" s="40" t="s">
        <v>10</v>
      </c>
    </row>
    <row r="254" spans="1:17" s="36" customFormat="1" ht="12.75" customHeight="1">
      <c r="A254" s="26">
        <f t="shared" si="12"/>
        <v>226</v>
      </c>
      <c r="B254" s="27">
        <v>1</v>
      </c>
      <c r="C254" s="26" t="s">
        <v>744</v>
      </c>
      <c r="D254" s="28" t="s">
        <v>745</v>
      </c>
      <c r="E254" s="28"/>
      <c r="F254" s="30" t="s">
        <v>342</v>
      </c>
      <c r="G254" s="31">
        <v>1387</v>
      </c>
      <c r="H254" s="32">
        <v>8</v>
      </c>
      <c r="I254" s="33" t="str">
        <f t="shared" si="14"/>
        <v/>
      </c>
      <c r="J254" s="245" t="str">
        <f>IF(AND(I254&lt;&gt;"00000000",I254&lt;&gt;""),DATE(LEFT(I254,4),MID(I254,5,2),RIGHT(I254,2)),"")</f>
        <v/>
      </c>
      <c r="K254" s="34"/>
      <c r="L254" s="35"/>
      <c r="M254" s="35"/>
      <c r="N254" s="35"/>
      <c r="O254" s="35"/>
      <c r="P254" s="35"/>
      <c r="Q254" s="35"/>
    </row>
    <row r="255" spans="1:17" s="36" customFormat="1" ht="12.75" customHeight="1">
      <c r="A255" s="26">
        <f t="shared" si="12"/>
        <v>227</v>
      </c>
      <c r="B255" s="27">
        <v>1</v>
      </c>
      <c r="C255" s="26" t="s">
        <v>746</v>
      </c>
      <c r="D255" s="28" t="s">
        <v>747</v>
      </c>
      <c r="E255" s="28"/>
      <c r="F255" s="30" t="s">
        <v>161</v>
      </c>
      <c r="G255" s="31">
        <v>1395</v>
      </c>
      <c r="H255" s="32">
        <v>4</v>
      </c>
      <c r="I255" s="33" t="str">
        <f t="shared" si="14"/>
        <v/>
      </c>
      <c r="J255" s="33" t="str">
        <f t="shared" si="11"/>
        <v/>
      </c>
      <c r="K255" s="34"/>
      <c r="L255" s="35"/>
      <c r="M255" s="35"/>
      <c r="N255" s="35"/>
      <c r="O255" s="35"/>
      <c r="P255" s="35"/>
      <c r="Q255" s="35"/>
    </row>
    <row r="256" spans="1:17" s="58" customFormat="1" ht="12.75" customHeight="1">
      <c r="A256" s="26">
        <f t="shared" si="12"/>
        <v>228</v>
      </c>
      <c r="B256" s="27">
        <v>1</v>
      </c>
      <c r="C256" s="52" t="s">
        <v>243</v>
      </c>
      <c r="D256" s="26"/>
      <c r="E256" s="26"/>
      <c r="F256" s="30"/>
      <c r="G256" s="53">
        <v>1399</v>
      </c>
      <c r="H256" s="54">
        <v>1</v>
      </c>
      <c r="I256" s="55" t="str">
        <f t="shared" si="14"/>
        <v/>
      </c>
      <c r="J256" s="55" t="str">
        <f t="shared" si="11"/>
        <v/>
      </c>
      <c r="K256" s="56"/>
      <c r="L256" s="57"/>
      <c r="M256" s="57"/>
      <c r="N256" s="57"/>
      <c r="O256" s="57"/>
      <c r="P256" s="57"/>
      <c r="Q256" s="57"/>
    </row>
    <row r="257" spans="1:17" s="59" customFormat="1" ht="24.95" customHeight="1">
      <c r="A257" s="26">
        <f t="shared" si="12"/>
        <v>229</v>
      </c>
      <c r="B257" s="27">
        <v>1</v>
      </c>
      <c r="C257" s="26" t="s">
        <v>748</v>
      </c>
      <c r="D257" s="28" t="s">
        <v>749</v>
      </c>
      <c r="E257" s="28" t="s">
        <v>750</v>
      </c>
      <c r="F257" s="30" t="s">
        <v>182</v>
      </c>
      <c r="G257" s="31">
        <v>1400</v>
      </c>
      <c r="H257" s="32">
        <v>1</v>
      </c>
      <c r="I257" s="33" t="str">
        <f t="shared" si="14"/>
        <v/>
      </c>
      <c r="J257" s="33" t="str">
        <f t="shared" si="11"/>
        <v/>
      </c>
      <c r="K257" s="34"/>
      <c r="L257" s="35"/>
      <c r="M257" s="35"/>
      <c r="N257" s="35"/>
      <c r="O257" s="35"/>
      <c r="P257" s="35"/>
      <c r="Q257" s="35"/>
    </row>
    <row r="258" spans="1:17" s="61" customFormat="1" ht="12.75" customHeight="1">
      <c r="A258" s="265"/>
      <c r="B258" s="60"/>
      <c r="C258" s="314" t="s">
        <v>751</v>
      </c>
      <c r="D258" s="265"/>
      <c r="E258" s="265"/>
      <c r="F258" s="266"/>
      <c r="G258" s="266"/>
      <c r="H258" s="267"/>
      <c r="I258" s="242"/>
      <c r="J258" s="242"/>
      <c r="K258" s="268"/>
      <c r="L258" s="266"/>
      <c r="M258" s="266"/>
      <c r="N258" s="266"/>
      <c r="O258" s="266"/>
      <c r="P258" s="266"/>
      <c r="Q258" s="266"/>
    </row>
    <row r="259" spans="1:17" s="36" customFormat="1" ht="24.95" customHeight="1">
      <c r="A259" s="26">
        <v>1</v>
      </c>
      <c r="B259" s="27">
        <v>1</v>
      </c>
      <c r="C259" s="26" t="s">
        <v>752</v>
      </c>
      <c r="D259" s="28" t="s">
        <v>753</v>
      </c>
      <c r="E259" s="28" t="s">
        <v>754</v>
      </c>
      <c r="F259" s="30" t="s">
        <v>161</v>
      </c>
      <c r="G259" s="31">
        <v>1</v>
      </c>
      <c r="H259" s="32">
        <v>4</v>
      </c>
      <c r="I259" s="33" t="str">
        <f>MID($I$2,G259,H259)</f>
        <v/>
      </c>
      <c r="J259" s="33" t="str">
        <f t="shared" si="11"/>
        <v/>
      </c>
      <c r="K259" s="34"/>
      <c r="L259" s="35"/>
      <c r="M259" s="35"/>
      <c r="N259" s="35"/>
      <c r="O259" s="35"/>
      <c r="P259" s="35"/>
      <c r="Q259" s="35"/>
    </row>
    <row r="260" spans="1:17" s="36" customFormat="1" ht="12.75" customHeight="1">
      <c r="A260" s="26">
        <f t="shared" ref="A260:A323" si="17">IF(B260=1,TRUNC(A259)+1,A259+0.1)</f>
        <v>2</v>
      </c>
      <c r="B260" s="27">
        <v>1</v>
      </c>
      <c r="C260" s="26" t="s">
        <v>755</v>
      </c>
      <c r="D260" s="28" t="s">
        <v>230</v>
      </c>
      <c r="E260" s="28"/>
      <c r="F260" s="30" t="s">
        <v>231</v>
      </c>
      <c r="G260" s="31">
        <v>5</v>
      </c>
      <c r="H260" s="32">
        <v>9</v>
      </c>
      <c r="I260" s="33" t="str">
        <f t="shared" ref="I260:I327" si="18">MID($I$2,G260,H260)</f>
        <v/>
      </c>
      <c r="J260" s="243">
        <f>_xlfn.NUMBERVALUE(I260)</f>
        <v>0</v>
      </c>
      <c r="K260" s="34"/>
      <c r="L260" s="35"/>
      <c r="M260" s="35"/>
      <c r="N260" s="35"/>
      <c r="O260" s="35"/>
      <c r="P260" s="35"/>
      <c r="Q260" s="35"/>
    </row>
    <row r="261" spans="1:17" s="36" customFormat="1" ht="12.75" customHeight="1">
      <c r="A261" s="26">
        <f t="shared" si="17"/>
        <v>3</v>
      </c>
      <c r="B261" s="27">
        <v>1</v>
      </c>
      <c r="C261" s="26" t="s">
        <v>756</v>
      </c>
      <c r="D261" s="28" t="s">
        <v>757</v>
      </c>
      <c r="E261" s="28"/>
      <c r="F261" s="30" t="s">
        <v>153</v>
      </c>
      <c r="G261" s="31">
        <v>14</v>
      </c>
      <c r="H261" s="32">
        <v>6</v>
      </c>
      <c r="I261" s="33" t="str">
        <f t="shared" si="18"/>
        <v/>
      </c>
      <c r="J261" s="243">
        <f>_xlfn.NUMBERVALUE(I261)</f>
        <v>0</v>
      </c>
      <c r="K261" s="34"/>
      <c r="L261" s="35"/>
      <c r="M261" s="35"/>
      <c r="N261" s="35"/>
      <c r="O261" s="35"/>
      <c r="P261" s="35"/>
      <c r="Q261" s="35"/>
    </row>
    <row r="262" spans="1:17" s="36" customFormat="1" ht="12.75" customHeight="1">
      <c r="A262" s="26">
        <f t="shared" si="17"/>
        <v>4</v>
      </c>
      <c r="B262" s="27">
        <v>1</v>
      </c>
      <c r="C262" s="26" t="s">
        <v>758</v>
      </c>
      <c r="D262" s="28" t="s">
        <v>306</v>
      </c>
      <c r="E262" s="28"/>
      <c r="F262" s="30"/>
      <c r="G262" s="31">
        <v>20</v>
      </c>
      <c r="H262" s="32">
        <v>12</v>
      </c>
      <c r="I262" s="33" t="str">
        <f t="shared" si="18"/>
        <v/>
      </c>
      <c r="J262" s="33" t="str">
        <f t="shared" ref="J262:J323" si="19">I262</f>
        <v/>
      </c>
      <c r="K262" s="34"/>
      <c r="L262" s="35"/>
      <c r="M262" s="35"/>
      <c r="N262" s="35"/>
      <c r="O262" s="35"/>
      <c r="P262" s="35"/>
      <c r="Q262" s="35"/>
    </row>
    <row r="263" spans="1:17" s="36" customFormat="1" ht="12.75" customHeight="1" outlineLevel="1">
      <c r="A263" s="35">
        <f t="shared" si="17"/>
        <v>4.0999999999999996</v>
      </c>
      <c r="B263" s="37">
        <v>2</v>
      </c>
      <c r="C263" s="35" t="s">
        <v>759</v>
      </c>
      <c r="D263" s="35" t="s">
        <v>310</v>
      </c>
      <c r="E263" s="35"/>
      <c r="F263" s="35" t="s">
        <v>156</v>
      </c>
      <c r="G263" s="31">
        <v>20</v>
      </c>
      <c r="H263" s="32">
        <v>2</v>
      </c>
      <c r="I263" s="33" t="str">
        <f t="shared" si="18"/>
        <v/>
      </c>
      <c r="J263" s="33" t="str">
        <f t="shared" si="19"/>
        <v/>
      </c>
      <c r="K263" s="34"/>
      <c r="L263" s="35"/>
      <c r="M263" s="35"/>
      <c r="N263" s="35"/>
      <c r="O263" s="35"/>
      <c r="P263" s="35"/>
      <c r="Q263" s="35"/>
    </row>
    <row r="264" spans="1:17" s="36" customFormat="1" ht="12.75" customHeight="1" outlineLevel="1">
      <c r="A264" s="35">
        <f t="shared" si="17"/>
        <v>4.1999999999999993</v>
      </c>
      <c r="B264" s="37">
        <v>2</v>
      </c>
      <c r="C264" s="35" t="s">
        <v>760</v>
      </c>
      <c r="D264" s="35" t="s">
        <v>312</v>
      </c>
      <c r="E264" s="35"/>
      <c r="F264" s="35" t="s">
        <v>313</v>
      </c>
      <c r="G264" s="31">
        <v>22</v>
      </c>
      <c r="H264" s="32">
        <v>9</v>
      </c>
      <c r="I264" s="33" t="str">
        <f t="shared" si="18"/>
        <v/>
      </c>
      <c r="J264" s="33" t="str">
        <f t="shared" si="19"/>
        <v/>
      </c>
      <c r="K264" s="34"/>
      <c r="L264" s="35"/>
      <c r="M264" s="35"/>
      <c r="N264" s="35"/>
      <c r="O264" s="35"/>
      <c r="P264" s="35"/>
      <c r="Q264" s="35"/>
    </row>
    <row r="265" spans="1:17" s="36" customFormat="1" ht="12.75" customHeight="1" outlineLevel="1">
      <c r="A265" s="35">
        <f t="shared" si="17"/>
        <v>4.2999999999999989</v>
      </c>
      <c r="B265" s="37">
        <v>2</v>
      </c>
      <c r="C265" s="35" t="s">
        <v>761</v>
      </c>
      <c r="D265" s="35" t="s">
        <v>315</v>
      </c>
      <c r="E265" s="35"/>
      <c r="F265" s="35" t="s">
        <v>182</v>
      </c>
      <c r="G265" s="31">
        <v>31</v>
      </c>
      <c r="H265" s="32">
        <v>1</v>
      </c>
      <c r="I265" s="33" t="str">
        <f t="shared" si="18"/>
        <v/>
      </c>
      <c r="J265" s="33" t="str">
        <f t="shared" si="19"/>
        <v/>
      </c>
      <c r="K265" s="34"/>
      <c r="L265" s="35"/>
      <c r="M265" s="35"/>
      <c r="N265" s="35"/>
      <c r="O265" s="35"/>
      <c r="P265" s="35"/>
      <c r="Q265" s="35"/>
    </row>
    <row r="266" spans="1:17" s="36" customFormat="1" ht="12.75" customHeight="1">
      <c r="A266" s="26">
        <f t="shared" si="17"/>
        <v>5</v>
      </c>
      <c r="B266" s="27">
        <v>1</v>
      </c>
      <c r="C266" s="26" t="s">
        <v>762</v>
      </c>
      <c r="D266" s="28" t="s">
        <v>763</v>
      </c>
      <c r="E266" s="28"/>
      <c r="F266" s="30" t="s">
        <v>156</v>
      </c>
      <c r="G266" s="31">
        <v>32</v>
      </c>
      <c r="H266" s="32">
        <v>2</v>
      </c>
      <c r="I266" s="33" t="str">
        <f t="shared" si="18"/>
        <v/>
      </c>
      <c r="J266" s="33" t="str">
        <f t="shared" si="19"/>
        <v/>
      </c>
      <c r="K266" s="34"/>
      <c r="L266" s="35"/>
      <c r="M266" s="35"/>
      <c r="N266" s="35"/>
      <c r="O266" s="35"/>
      <c r="P266" s="35"/>
      <c r="Q266" s="35"/>
    </row>
    <row r="267" spans="1:17" s="36" customFormat="1" ht="12.75" customHeight="1">
      <c r="A267" s="26">
        <f t="shared" si="17"/>
        <v>6</v>
      </c>
      <c r="B267" s="27">
        <v>1</v>
      </c>
      <c r="C267" s="26" t="s">
        <v>764</v>
      </c>
      <c r="D267" s="28" t="s">
        <v>765</v>
      </c>
      <c r="E267" s="28"/>
      <c r="F267" s="30" t="s">
        <v>150</v>
      </c>
      <c r="G267" s="31">
        <v>34</v>
      </c>
      <c r="H267" s="32">
        <v>14</v>
      </c>
      <c r="I267" s="33" t="str">
        <f t="shared" si="18"/>
        <v/>
      </c>
      <c r="J267" s="243">
        <f>_xlfn.NUMBERVALUE(I267)</f>
        <v>0</v>
      </c>
      <c r="K267" s="34" t="s">
        <v>766</v>
      </c>
      <c r="L267" s="35" t="s">
        <v>766</v>
      </c>
      <c r="M267" s="35" t="s">
        <v>766</v>
      </c>
      <c r="N267" s="35" t="s">
        <v>766</v>
      </c>
      <c r="O267" s="35" t="s">
        <v>766</v>
      </c>
      <c r="P267" s="35" t="s">
        <v>766</v>
      </c>
      <c r="Q267" s="35"/>
    </row>
    <row r="268" spans="1:17" s="36" customFormat="1" ht="12.75" customHeight="1">
      <c r="A268" s="26">
        <f t="shared" si="17"/>
        <v>7</v>
      </c>
      <c r="B268" s="27">
        <v>1</v>
      </c>
      <c r="C268" s="26" t="s">
        <v>767</v>
      </c>
      <c r="D268" s="28" t="s">
        <v>768</v>
      </c>
      <c r="E268" s="28"/>
      <c r="F268" s="30" t="s">
        <v>769</v>
      </c>
      <c r="G268" s="31">
        <v>48</v>
      </c>
      <c r="H268" s="32">
        <v>2</v>
      </c>
      <c r="I268" s="33" t="str">
        <f t="shared" si="18"/>
        <v/>
      </c>
      <c r="J268" s="33" t="str">
        <f t="shared" si="19"/>
        <v/>
      </c>
      <c r="K268" s="34"/>
      <c r="L268" s="35"/>
      <c r="M268" s="35"/>
      <c r="N268" s="35"/>
      <c r="O268" s="35"/>
      <c r="P268" s="35"/>
      <c r="Q268" s="35"/>
    </row>
    <row r="269" spans="1:17" s="36" customFormat="1" ht="12.75" customHeight="1">
      <c r="A269" s="26">
        <f t="shared" si="17"/>
        <v>8</v>
      </c>
      <c r="B269" s="27">
        <v>1</v>
      </c>
      <c r="C269" s="26" t="s">
        <v>770</v>
      </c>
      <c r="D269" s="28" t="s">
        <v>771</v>
      </c>
      <c r="E269" s="28"/>
      <c r="F269" s="30" t="s">
        <v>150</v>
      </c>
      <c r="G269" s="31">
        <v>50</v>
      </c>
      <c r="H269" s="32">
        <v>14</v>
      </c>
      <c r="I269" s="33" t="str">
        <f t="shared" si="18"/>
        <v/>
      </c>
      <c r="J269" s="243">
        <f>_xlfn.NUMBERVALUE(I269)</f>
        <v>0</v>
      </c>
      <c r="K269" s="34" t="s">
        <v>772</v>
      </c>
      <c r="L269" s="35" t="s">
        <v>772</v>
      </c>
      <c r="M269" s="35" t="s">
        <v>772</v>
      </c>
      <c r="N269" s="35" t="s">
        <v>772</v>
      </c>
      <c r="O269" s="35" t="s">
        <v>772</v>
      </c>
      <c r="P269" s="35" t="s">
        <v>772</v>
      </c>
      <c r="Q269" s="35"/>
    </row>
    <row r="270" spans="1:17" s="36" customFormat="1" ht="12.75" customHeight="1">
      <c r="A270" s="26">
        <f t="shared" si="17"/>
        <v>9</v>
      </c>
      <c r="B270" s="27">
        <v>1</v>
      </c>
      <c r="C270" s="26" t="s">
        <v>773</v>
      </c>
      <c r="D270" s="28" t="s">
        <v>774</v>
      </c>
      <c r="E270" s="28"/>
      <c r="F270" s="30" t="s">
        <v>313</v>
      </c>
      <c r="G270" s="31">
        <v>64</v>
      </c>
      <c r="H270" s="32">
        <v>9</v>
      </c>
      <c r="I270" s="33" t="str">
        <f t="shared" si="18"/>
        <v/>
      </c>
      <c r="J270" s="33" t="str">
        <f t="shared" si="19"/>
        <v/>
      </c>
      <c r="K270" s="34"/>
      <c r="L270" s="35"/>
      <c r="M270" s="35"/>
      <c r="N270" s="35"/>
      <c r="O270" s="35"/>
      <c r="P270" s="35"/>
      <c r="Q270" s="35"/>
    </row>
    <row r="271" spans="1:17" s="36" customFormat="1" ht="45">
      <c r="A271" s="26">
        <f t="shared" si="17"/>
        <v>10</v>
      </c>
      <c r="B271" s="27">
        <v>1</v>
      </c>
      <c r="C271" s="26" t="s">
        <v>775</v>
      </c>
      <c r="D271" s="28" t="s">
        <v>776</v>
      </c>
      <c r="E271" s="28"/>
      <c r="F271" s="30" t="s">
        <v>777</v>
      </c>
      <c r="G271" s="31">
        <v>73</v>
      </c>
      <c r="H271" s="32">
        <v>18</v>
      </c>
      <c r="I271" s="33" t="str">
        <f t="shared" si="18"/>
        <v/>
      </c>
      <c r="J271" s="33" t="str">
        <f t="shared" si="19"/>
        <v/>
      </c>
      <c r="K271" s="34" t="s">
        <v>778</v>
      </c>
      <c r="L271" s="34" t="s">
        <v>778</v>
      </c>
      <c r="M271" s="34" t="s">
        <v>778</v>
      </c>
      <c r="N271" s="34" t="s">
        <v>778</v>
      </c>
      <c r="O271" s="34" t="s">
        <v>778</v>
      </c>
      <c r="P271" s="34" t="s">
        <v>778</v>
      </c>
      <c r="Q271" s="34"/>
    </row>
    <row r="272" spans="1:17" s="36" customFormat="1" ht="12.75" outlineLevel="1">
      <c r="A272" s="35">
        <f t="shared" si="17"/>
        <v>10.1</v>
      </c>
      <c r="B272" s="37">
        <v>2</v>
      </c>
      <c r="C272" s="35" t="s">
        <v>779</v>
      </c>
      <c r="D272" s="30" t="s">
        <v>780</v>
      </c>
      <c r="E272" s="30"/>
      <c r="F272" s="30" t="s">
        <v>781</v>
      </c>
      <c r="G272" s="31">
        <v>73</v>
      </c>
      <c r="H272" s="32">
        <v>11</v>
      </c>
      <c r="I272" s="33" t="str">
        <f t="shared" si="18"/>
        <v/>
      </c>
      <c r="J272" s="320">
        <f>_xlfn.NUMBERVALUE(I272)/10^J274</f>
        <v>0</v>
      </c>
      <c r="K272" s="269"/>
      <c r="L272" s="269"/>
      <c r="M272" s="269"/>
      <c r="N272" s="269"/>
      <c r="O272" s="269"/>
      <c r="P272" s="269"/>
      <c r="Q272" s="269"/>
    </row>
    <row r="273" spans="1:17" s="36" customFormat="1" ht="22.5" outlineLevel="1">
      <c r="A273" s="35">
        <f t="shared" si="17"/>
        <v>10.199999999999999</v>
      </c>
      <c r="B273" s="37">
        <v>2</v>
      </c>
      <c r="C273" s="35" t="s">
        <v>782</v>
      </c>
      <c r="D273" s="30" t="s">
        <v>783</v>
      </c>
      <c r="E273" s="30" t="s">
        <v>784</v>
      </c>
      <c r="F273" s="30" t="s">
        <v>182</v>
      </c>
      <c r="G273" s="31">
        <v>84</v>
      </c>
      <c r="H273" s="32">
        <v>1</v>
      </c>
      <c r="I273" s="33" t="str">
        <f t="shared" si="18"/>
        <v/>
      </c>
      <c r="J273" s="33" t="str">
        <f t="shared" si="19"/>
        <v/>
      </c>
      <c r="K273" s="34"/>
      <c r="L273" s="35"/>
      <c r="M273" s="35"/>
      <c r="N273" s="35"/>
      <c r="O273" s="35"/>
      <c r="P273" s="35"/>
      <c r="Q273" s="35"/>
    </row>
    <row r="274" spans="1:17" s="36" customFormat="1" ht="22.5" outlineLevel="1">
      <c r="A274" s="35">
        <f t="shared" si="17"/>
        <v>10.299999999999999</v>
      </c>
      <c r="B274" s="37">
        <v>2</v>
      </c>
      <c r="C274" s="35" t="s">
        <v>785</v>
      </c>
      <c r="D274" s="30" t="s">
        <v>786</v>
      </c>
      <c r="E274" s="30"/>
      <c r="F274" s="30" t="s">
        <v>456</v>
      </c>
      <c r="G274" s="31">
        <v>85</v>
      </c>
      <c r="H274" s="32">
        <v>3</v>
      </c>
      <c r="I274" s="33" t="str">
        <f t="shared" si="18"/>
        <v/>
      </c>
      <c r="J274" s="33">
        <f>_xlfn.NUMBERVALUE(I274)</f>
        <v>0</v>
      </c>
      <c r="K274" s="34"/>
      <c r="L274" s="35"/>
      <c r="M274" s="35"/>
      <c r="N274" s="35"/>
      <c r="O274" s="35"/>
      <c r="P274" s="35"/>
      <c r="Q274" s="35"/>
    </row>
    <row r="275" spans="1:17" s="36" customFormat="1" ht="24.95" customHeight="1" outlineLevel="1">
      <c r="A275" s="35">
        <f t="shared" si="17"/>
        <v>10.399999999999999</v>
      </c>
      <c r="B275" s="37">
        <v>2</v>
      </c>
      <c r="C275" s="35" t="s">
        <v>787</v>
      </c>
      <c r="D275" s="30" t="s">
        <v>788</v>
      </c>
      <c r="E275" s="30" t="s">
        <v>5783</v>
      </c>
      <c r="F275" s="30" t="s">
        <v>182</v>
      </c>
      <c r="G275" s="31">
        <v>88</v>
      </c>
      <c r="H275" s="32">
        <v>1</v>
      </c>
      <c r="I275" s="33" t="str">
        <f t="shared" si="18"/>
        <v/>
      </c>
      <c r="J275" s="33" t="str">
        <f t="shared" si="19"/>
        <v/>
      </c>
      <c r="K275" s="34"/>
      <c r="L275" s="35"/>
      <c r="M275" s="35"/>
      <c r="N275" s="35"/>
      <c r="O275" s="35"/>
      <c r="P275" s="35"/>
      <c r="Q275" s="35"/>
    </row>
    <row r="276" spans="1:17" s="36" customFormat="1" ht="24.95" customHeight="1" outlineLevel="1">
      <c r="A276" s="35">
        <f t="shared" si="17"/>
        <v>10.499999999999998</v>
      </c>
      <c r="B276" s="37">
        <v>2</v>
      </c>
      <c r="C276" s="35" t="s">
        <v>790</v>
      </c>
      <c r="D276" s="30" t="s">
        <v>791</v>
      </c>
      <c r="E276" s="30" t="s">
        <v>5784</v>
      </c>
      <c r="F276" s="30" t="s">
        <v>182</v>
      </c>
      <c r="G276" s="31">
        <v>89</v>
      </c>
      <c r="H276" s="32">
        <v>1</v>
      </c>
      <c r="I276" s="33" t="str">
        <f t="shared" si="18"/>
        <v/>
      </c>
      <c r="J276" s="33" t="str">
        <f t="shared" si="19"/>
        <v/>
      </c>
      <c r="K276" s="34"/>
      <c r="L276" s="35"/>
      <c r="M276" s="35"/>
      <c r="N276" s="35"/>
      <c r="O276" s="35"/>
      <c r="P276" s="35"/>
      <c r="Q276" s="35"/>
    </row>
    <row r="277" spans="1:17" s="36" customFormat="1" ht="24.95" customHeight="1" outlineLevel="1">
      <c r="A277" s="35">
        <f t="shared" si="17"/>
        <v>10.599999999999998</v>
      </c>
      <c r="B277" s="37">
        <v>2</v>
      </c>
      <c r="C277" s="35" t="s">
        <v>793</v>
      </c>
      <c r="D277" s="30" t="s">
        <v>794</v>
      </c>
      <c r="E277" s="30" t="s">
        <v>5785</v>
      </c>
      <c r="F277" s="30" t="s">
        <v>182</v>
      </c>
      <c r="G277" s="31">
        <v>90</v>
      </c>
      <c r="H277" s="32">
        <v>1</v>
      </c>
      <c r="I277" s="33" t="str">
        <f t="shared" si="18"/>
        <v/>
      </c>
      <c r="J277" s="33" t="str">
        <f t="shared" si="19"/>
        <v/>
      </c>
      <c r="K277" s="34"/>
      <c r="L277" s="35"/>
      <c r="M277" s="35"/>
      <c r="N277" s="35"/>
      <c r="O277" s="35"/>
      <c r="P277" s="35"/>
      <c r="Q277" s="35"/>
    </row>
    <row r="278" spans="1:17" s="36" customFormat="1" ht="22.5">
      <c r="A278" s="26">
        <f t="shared" si="17"/>
        <v>11</v>
      </c>
      <c r="B278" s="27">
        <v>1</v>
      </c>
      <c r="C278" s="26" t="s">
        <v>796</v>
      </c>
      <c r="D278" s="28" t="s">
        <v>797</v>
      </c>
      <c r="E278" s="28"/>
      <c r="F278" s="30" t="s">
        <v>282</v>
      </c>
      <c r="G278" s="31">
        <v>91</v>
      </c>
      <c r="H278" s="32">
        <v>3</v>
      </c>
      <c r="I278" s="33" t="str">
        <f t="shared" si="18"/>
        <v/>
      </c>
      <c r="J278" s="33" t="str">
        <f t="shared" si="19"/>
        <v/>
      </c>
      <c r="K278" s="34"/>
      <c r="L278" s="35"/>
      <c r="M278" s="35"/>
      <c r="N278" s="35"/>
      <c r="O278" s="35"/>
      <c r="P278" s="35"/>
      <c r="Q278" s="35"/>
    </row>
    <row r="279" spans="1:17" s="36" customFormat="1" ht="24.95" customHeight="1">
      <c r="A279" s="26">
        <f t="shared" si="17"/>
        <v>12</v>
      </c>
      <c r="B279" s="27">
        <v>1</v>
      </c>
      <c r="C279" s="26" t="s">
        <v>798</v>
      </c>
      <c r="D279" s="28" t="s">
        <v>799</v>
      </c>
      <c r="E279" s="28" t="s">
        <v>800</v>
      </c>
      <c r="F279" s="30" t="s">
        <v>182</v>
      </c>
      <c r="G279" s="31">
        <v>94</v>
      </c>
      <c r="H279" s="32">
        <v>1</v>
      </c>
      <c r="I279" s="33" t="str">
        <f t="shared" si="18"/>
        <v/>
      </c>
      <c r="J279" s="33" t="str">
        <f t="shared" si="19"/>
        <v/>
      </c>
      <c r="K279" s="34"/>
      <c r="L279" s="35"/>
      <c r="M279" s="35"/>
      <c r="N279" s="35"/>
      <c r="O279" s="35"/>
      <c r="P279" s="35"/>
      <c r="Q279" s="35"/>
    </row>
    <row r="280" spans="1:17" s="36" customFormat="1" ht="12.75" customHeight="1">
      <c r="A280" s="26">
        <f t="shared" si="17"/>
        <v>13</v>
      </c>
      <c r="B280" s="27">
        <v>1</v>
      </c>
      <c r="C280" s="26" t="s">
        <v>801</v>
      </c>
      <c r="D280" s="28" t="s">
        <v>802</v>
      </c>
      <c r="E280" s="28"/>
      <c r="F280" s="30" t="s">
        <v>156</v>
      </c>
      <c r="G280" s="31">
        <v>95</v>
      </c>
      <c r="H280" s="32">
        <v>2</v>
      </c>
      <c r="I280" s="33" t="str">
        <f t="shared" si="18"/>
        <v/>
      </c>
      <c r="J280" s="33" t="str">
        <f t="shared" si="19"/>
        <v/>
      </c>
      <c r="K280" s="34"/>
      <c r="L280" s="35"/>
      <c r="M280" s="35"/>
      <c r="N280" s="35"/>
      <c r="O280" s="35"/>
      <c r="P280" s="35"/>
      <c r="Q280" s="35"/>
    </row>
    <row r="281" spans="1:17" s="36" customFormat="1" ht="12.75" customHeight="1">
      <c r="A281" s="26">
        <f t="shared" si="17"/>
        <v>14</v>
      </c>
      <c r="B281" s="27">
        <v>1</v>
      </c>
      <c r="C281" s="26" t="s">
        <v>803</v>
      </c>
      <c r="D281" s="28" t="s">
        <v>804</v>
      </c>
      <c r="E281" s="28"/>
      <c r="F281" s="30" t="s">
        <v>150</v>
      </c>
      <c r="G281" s="31">
        <v>97</v>
      </c>
      <c r="H281" s="32">
        <v>14</v>
      </c>
      <c r="I281" s="33" t="str">
        <f t="shared" si="18"/>
        <v/>
      </c>
      <c r="J281" s="33" t="str">
        <f t="shared" si="19"/>
        <v/>
      </c>
      <c r="K281" s="34"/>
      <c r="L281" s="35"/>
      <c r="M281" s="35"/>
      <c r="N281" s="35"/>
      <c r="O281" s="35"/>
      <c r="P281" s="35"/>
      <c r="Q281" s="35"/>
    </row>
    <row r="282" spans="1:17" s="36" customFormat="1" ht="12.75" customHeight="1">
      <c r="A282" s="26">
        <f t="shared" si="17"/>
        <v>15</v>
      </c>
      <c r="B282" s="27">
        <v>1</v>
      </c>
      <c r="C282" s="26" t="s">
        <v>805</v>
      </c>
      <c r="D282" s="28" t="s">
        <v>806</v>
      </c>
      <c r="E282" s="28"/>
      <c r="F282" s="30" t="s">
        <v>769</v>
      </c>
      <c r="G282" s="31">
        <v>111</v>
      </c>
      <c r="H282" s="32">
        <v>2</v>
      </c>
      <c r="I282" s="33" t="str">
        <f t="shared" si="18"/>
        <v/>
      </c>
      <c r="J282" s="33" t="str">
        <f t="shared" si="19"/>
        <v/>
      </c>
      <c r="K282" s="34"/>
      <c r="L282" s="35"/>
      <c r="M282" s="35"/>
      <c r="N282" s="35"/>
      <c r="O282" s="35"/>
      <c r="P282" s="35"/>
      <c r="Q282" s="35"/>
    </row>
    <row r="283" spans="1:17" s="36" customFormat="1" ht="12.75" customHeight="1">
      <c r="A283" s="26">
        <f t="shared" si="17"/>
        <v>16</v>
      </c>
      <c r="B283" s="27">
        <v>1</v>
      </c>
      <c r="C283" s="26" t="s">
        <v>807</v>
      </c>
      <c r="D283" s="28" t="s">
        <v>808</v>
      </c>
      <c r="E283" s="28"/>
      <c r="F283" s="30" t="s">
        <v>150</v>
      </c>
      <c r="G283" s="31">
        <v>113</v>
      </c>
      <c r="H283" s="32">
        <v>14</v>
      </c>
      <c r="I283" s="33" t="str">
        <f t="shared" si="18"/>
        <v/>
      </c>
      <c r="J283" s="33" t="str">
        <f t="shared" si="19"/>
        <v/>
      </c>
      <c r="K283" s="34"/>
      <c r="L283" s="35"/>
      <c r="M283" s="35"/>
      <c r="N283" s="35"/>
      <c r="O283" s="35"/>
      <c r="P283" s="35"/>
      <c r="Q283" s="35"/>
    </row>
    <row r="284" spans="1:17" s="36" customFormat="1" ht="12.75" customHeight="1">
      <c r="A284" s="26">
        <f t="shared" si="17"/>
        <v>17</v>
      </c>
      <c r="B284" s="27">
        <v>1</v>
      </c>
      <c r="C284" s="26" t="s">
        <v>809</v>
      </c>
      <c r="D284" s="28" t="s">
        <v>810</v>
      </c>
      <c r="E284" s="28"/>
      <c r="F284" s="30" t="s">
        <v>282</v>
      </c>
      <c r="G284" s="31">
        <v>127</v>
      </c>
      <c r="H284" s="32">
        <v>3</v>
      </c>
      <c r="I284" s="33" t="str">
        <f t="shared" si="18"/>
        <v/>
      </c>
      <c r="J284" s="33" t="str">
        <f t="shared" si="19"/>
        <v/>
      </c>
      <c r="K284" s="34"/>
      <c r="L284" s="35"/>
      <c r="M284" s="35"/>
      <c r="N284" s="35"/>
      <c r="O284" s="35"/>
      <c r="P284" s="35"/>
      <c r="Q284" s="35"/>
    </row>
    <row r="285" spans="1:17" s="36" customFormat="1" ht="12.75" customHeight="1">
      <c r="A285" s="26">
        <f t="shared" si="17"/>
        <v>18</v>
      </c>
      <c r="B285" s="27">
        <v>1</v>
      </c>
      <c r="C285" s="26" t="s">
        <v>811</v>
      </c>
      <c r="D285" s="28" t="s">
        <v>812</v>
      </c>
      <c r="E285" s="28"/>
      <c r="F285" s="30"/>
      <c r="G285" s="31">
        <v>130</v>
      </c>
      <c r="H285" s="32">
        <v>7</v>
      </c>
      <c r="I285" s="33" t="str">
        <f t="shared" si="18"/>
        <v/>
      </c>
      <c r="J285" s="33" t="str">
        <f t="shared" si="19"/>
        <v/>
      </c>
      <c r="K285" s="34"/>
      <c r="L285" s="35"/>
      <c r="M285" s="35"/>
      <c r="N285" s="35"/>
      <c r="O285" s="35"/>
      <c r="P285" s="35"/>
      <c r="Q285" s="35"/>
    </row>
    <row r="286" spans="1:17" s="36" customFormat="1" ht="12.75" customHeight="1">
      <c r="A286" s="26">
        <f t="shared" si="17"/>
        <v>19</v>
      </c>
      <c r="B286" s="27">
        <v>1</v>
      </c>
      <c r="C286" s="26" t="s">
        <v>813</v>
      </c>
      <c r="D286" s="28" t="s">
        <v>814</v>
      </c>
      <c r="E286" s="28"/>
      <c r="F286" s="30" t="s">
        <v>282</v>
      </c>
      <c r="G286" s="31">
        <v>137</v>
      </c>
      <c r="H286" s="32">
        <v>3</v>
      </c>
      <c r="I286" s="33" t="str">
        <f t="shared" si="18"/>
        <v/>
      </c>
      <c r="J286" s="33" t="str">
        <f t="shared" si="19"/>
        <v/>
      </c>
      <c r="K286" s="34"/>
      <c r="L286" s="35"/>
      <c r="M286" s="35"/>
      <c r="N286" s="35"/>
      <c r="O286" s="35"/>
      <c r="P286" s="35"/>
      <c r="Q286" s="35"/>
    </row>
    <row r="287" spans="1:17" s="36" customFormat="1" ht="12.75" customHeight="1">
      <c r="A287" s="26">
        <f t="shared" si="17"/>
        <v>20</v>
      </c>
      <c r="B287" s="27">
        <v>1</v>
      </c>
      <c r="C287" s="26" t="s">
        <v>815</v>
      </c>
      <c r="D287" s="28" t="s">
        <v>816</v>
      </c>
      <c r="E287" s="28"/>
      <c r="F287" s="30" t="s">
        <v>182</v>
      </c>
      <c r="G287" s="31">
        <v>140</v>
      </c>
      <c r="H287" s="32">
        <v>1</v>
      </c>
      <c r="I287" s="33" t="str">
        <f t="shared" si="18"/>
        <v/>
      </c>
      <c r="J287" s="33" t="str">
        <f t="shared" si="19"/>
        <v/>
      </c>
      <c r="K287" s="34"/>
      <c r="L287" s="35"/>
      <c r="M287" s="35"/>
      <c r="N287" s="35"/>
      <c r="O287" s="35"/>
      <c r="P287" s="35"/>
      <c r="Q287" s="35"/>
    </row>
    <row r="288" spans="1:17" s="36" customFormat="1" ht="12.75" customHeight="1">
      <c r="A288" s="26">
        <f t="shared" si="17"/>
        <v>21</v>
      </c>
      <c r="B288" s="27">
        <v>1</v>
      </c>
      <c r="C288" s="26" t="s">
        <v>817</v>
      </c>
      <c r="D288" s="28" t="s">
        <v>818</v>
      </c>
      <c r="E288" s="28"/>
      <c r="F288" s="30" t="s">
        <v>777</v>
      </c>
      <c r="G288" s="31">
        <v>141</v>
      </c>
      <c r="H288" s="32">
        <v>18</v>
      </c>
      <c r="I288" s="33" t="str">
        <f t="shared" si="18"/>
        <v/>
      </c>
      <c r="J288" s="33" t="str">
        <f t="shared" si="19"/>
        <v/>
      </c>
      <c r="K288" s="34"/>
      <c r="L288" s="35"/>
      <c r="M288" s="35"/>
      <c r="N288" s="35"/>
      <c r="O288" s="35"/>
      <c r="P288" s="35"/>
      <c r="Q288" s="35"/>
    </row>
    <row r="289" spans="1:17" s="36" customFormat="1" ht="12.75" customHeight="1" outlineLevel="1">
      <c r="A289" s="35">
        <f t="shared" si="17"/>
        <v>21.1</v>
      </c>
      <c r="B289" s="37">
        <v>2</v>
      </c>
      <c r="C289" s="35" t="s">
        <v>819</v>
      </c>
      <c r="D289" s="30" t="s">
        <v>820</v>
      </c>
      <c r="E289" s="30"/>
      <c r="F289" s="30" t="s">
        <v>781</v>
      </c>
      <c r="G289" s="31">
        <v>141</v>
      </c>
      <c r="H289" s="32">
        <v>11</v>
      </c>
      <c r="I289" s="33" t="str">
        <f t="shared" si="18"/>
        <v/>
      </c>
      <c r="J289" s="231">
        <f>_xlfn.NUMBERVALUE(I289)/10^J291</f>
        <v>0</v>
      </c>
      <c r="K289" s="269"/>
      <c r="L289" s="269"/>
      <c r="M289" s="270"/>
      <c r="N289" s="270"/>
      <c r="O289" s="270"/>
      <c r="P289" s="270"/>
      <c r="Q289" s="270"/>
    </row>
    <row r="290" spans="1:17" s="36" customFormat="1" ht="24.95" customHeight="1" outlineLevel="1">
      <c r="A290" s="35">
        <f t="shared" si="17"/>
        <v>21.200000000000003</v>
      </c>
      <c r="B290" s="37">
        <v>2</v>
      </c>
      <c r="C290" s="35" t="s">
        <v>821</v>
      </c>
      <c r="D290" s="30" t="s">
        <v>822</v>
      </c>
      <c r="E290" s="30" t="s">
        <v>784</v>
      </c>
      <c r="F290" s="30" t="s">
        <v>182</v>
      </c>
      <c r="G290" s="31">
        <v>152</v>
      </c>
      <c r="H290" s="32">
        <v>1</v>
      </c>
      <c r="I290" s="33" t="str">
        <f t="shared" si="18"/>
        <v/>
      </c>
      <c r="J290" s="33" t="str">
        <f t="shared" si="19"/>
        <v/>
      </c>
      <c r="K290" s="34"/>
      <c r="L290" s="35"/>
      <c r="M290" s="35"/>
      <c r="N290" s="35"/>
      <c r="O290" s="35"/>
      <c r="P290" s="35"/>
      <c r="Q290" s="35"/>
    </row>
    <row r="291" spans="1:17" s="36" customFormat="1" ht="12.75" customHeight="1" outlineLevel="1">
      <c r="A291" s="35">
        <f t="shared" si="17"/>
        <v>21.300000000000004</v>
      </c>
      <c r="B291" s="37">
        <v>2</v>
      </c>
      <c r="C291" s="35" t="s">
        <v>823</v>
      </c>
      <c r="D291" s="30" t="s">
        <v>824</v>
      </c>
      <c r="E291" s="30"/>
      <c r="F291" s="30" t="s">
        <v>282</v>
      </c>
      <c r="G291" s="31">
        <v>153</v>
      </c>
      <c r="H291" s="32">
        <v>3</v>
      </c>
      <c r="I291" s="33" t="str">
        <f t="shared" si="18"/>
        <v/>
      </c>
      <c r="J291" s="33">
        <f>_xlfn.NUMBERVALUE(I291)</f>
        <v>0</v>
      </c>
      <c r="K291" s="34"/>
      <c r="L291" s="35"/>
      <c r="M291" s="35"/>
      <c r="N291" s="35"/>
      <c r="O291" s="35"/>
      <c r="P291" s="35"/>
      <c r="Q291" s="35"/>
    </row>
    <row r="292" spans="1:17" s="36" customFormat="1" ht="24.95" customHeight="1" outlineLevel="1">
      <c r="A292" s="35">
        <f t="shared" si="17"/>
        <v>21.400000000000006</v>
      </c>
      <c r="B292" s="37">
        <v>2</v>
      </c>
      <c r="C292" s="35" t="s">
        <v>825</v>
      </c>
      <c r="D292" s="30" t="s">
        <v>826</v>
      </c>
      <c r="E292" s="30" t="s">
        <v>784</v>
      </c>
      <c r="F292" s="30" t="s">
        <v>182</v>
      </c>
      <c r="G292" s="31">
        <v>156</v>
      </c>
      <c r="H292" s="32">
        <v>1</v>
      </c>
      <c r="I292" s="33" t="str">
        <f t="shared" si="18"/>
        <v/>
      </c>
      <c r="J292" s="33" t="str">
        <f t="shared" si="19"/>
        <v/>
      </c>
      <c r="K292" s="34"/>
      <c r="L292" s="35"/>
      <c r="M292" s="35"/>
      <c r="N292" s="35"/>
      <c r="O292" s="35"/>
      <c r="P292" s="35"/>
      <c r="Q292" s="35"/>
    </row>
    <row r="293" spans="1:17" s="36" customFormat="1" ht="24.95" customHeight="1" outlineLevel="1">
      <c r="A293" s="35">
        <f t="shared" si="17"/>
        <v>21.500000000000007</v>
      </c>
      <c r="B293" s="37">
        <v>2</v>
      </c>
      <c r="C293" s="35" t="s">
        <v>827</v>
      </c>
      <c r="D293" s="30" t="s">
        <v>828</v>
      </c>
      <c r="E293" s="30" t="s">
        <v>829</v>
      </c>
      <c r="F293" s="30" t="s">
        <v>182</v>
      </c>
      <c r="G293" s="31">
        <v>157</v>
      </c>
      <c r="H293" s="32">
        <v>1</v>
      </c>
      <c r="I293" s="33" t="str">
        <f t="shared" si="18"/>
        <v/>
      </c>
      <c r="J293" s="33" t="str">
        <f t="shared" si="19"/>
        <v/>
      </c>
      <c r="K293" s="34"/>
      <c r="L293" s="35"/>
      <c r="M293" s="35"/>
      <c r="N293" s="35"/>
      <c r="O293" s="35"/>
      <c r="P293" s="35"/>
      <c r="Q293" s="35"/>
    </row>
    <row r="294" spans="1:17" s="36" customFormat="1" ht="24.95" customHeight="1" outlineLevel="1">
      <c r="A294" s="35">
        <f t="shared" si="17"/>
        <v>21.600000000000009</v>
      </c>
      <c r="B294" s="37">
        <v>2</v>
      </c>
      <c r="C294" s="35" t="s">
        <v>830</v>
      </c>
      <c r="D294" s="30" t="s">
        <v>831</v>
      </c>
      <c r="E294" s="30" t="s">
        <v>832</v>
      </c>
      <c r="F294" s="30" t="s">
        <v>182</v>
      </c>
      <c r="G294" s="31">
        <v>158</v>
      </c>
      <c r="H294" s="32">
        <v>1</v>
      </c>
      <c r="I294" s="33" t="str">
        <f t="shared" si="18"/>
        <v/>
      </c>
      <c r="J294" s="33" t="str">
        <f t="shared" si="19"/>
        <v/>
      </c>
      <c r="K294" s="34"/>
      <c r="L294" s="35"/>
      <c r="M294" s="35"/>
      <c r="N294" s="35"/>
      <c r="O294" s="35"/>
      <c r="P294" s="35"/>
      <c r="Q294" s="35"/>
    </row>
    <row r="295" spans="1:17" s="36" customFormat="1" ht="12.75" customHeight="1">
      <c r="A295" s="26">
        <f t="shared" si="17"/>
        <v>22</v>
      </c>
      <c r="B295" s="27">
        <v>1</v>
      </c>
      <c r="C295" s="52" t="s">
        <v>833</v>
      </c>
      <c r="D295" s="28" t="s">
        <v>834</v>
      </c>
      <c r="E295" s="28"/>
      <c r="F295" s="30" t="s">
        <v>156</v>
      </c>
      <c r="G295" s="53">
        <v>159</v>
      </c>
      <c r="H295" s="54">
        <v>2</v>
      </c>
      <c r="I295" s="55" t="str">
        <f t="shared" si="18"/>
        <v/>
      </c>
      <c r="J295" s="55" t="str">
        <f t="shared" si="19"/>
        <v/>
      </c>
      <c r="K295" s="34"/>
      <c r="L295" s="35"/>
      <c r="M295" s="35"/>
      <c r="N295" s="35"/>
      <c r="O295" s="35"/>
      <c r="P295" s="35"/>
      <c r="Q295" s="35"/>
    </row>
    <row r="296" spans="1:17" s="36" customFormat="1" ht="12.75" customHeight="1">
      <c r="A296" s="26">
        <f t="shared" si="17"/>
        <v>23</v>
      </c>
      <c r="B296" s="27">
        <v>1</v>
      </c>
      <c r="C296" s="26" t="s">
        <v>835</v>
      </c>
      <c r="D296" s="28" t="s">
        <v>836</v>
      </c>
      <c r="E296" s="28"/>
      <c r="F296" s="30" t="s">
        <v>837</v>
      </c>
      <c r="G296" s="31">
        <v>161</v>
      </c>
      <c r="H296" s="32">
        <v>15</v>
      </c>
      <c r="I296" s="33" t="str">
        <f t="shared" si="18"/>
        <v/>
      </c>
      <c r="J296" s="246">
        <f>_xlfn.NUMBERVALUE(I296)</f>
        <v>0</v>
      </c>
      <c r="K296" s="34" t="s">
        <v>838</v>
      </c>
      <c r="L296" s="35" t="s">
        <v>838</v>
      </c>
      <c r="M296" s="35" t="s">
        <v>838</v>
      </c>
      <c r="N296" s="35" t="s">
        <v>838</v>
      </c>
      <c r="O296" s="35" t="s">
        <v>838</v>
      </c>
      <c r="P296" s="35" t="s">
        <v>838</v>
      </c>
      <c r="Q296" s="35"/>
    </row>
    <row r="297" spans="1:17" s="36" customFormat="1" ht="12.75" customHeight="1">
      <c r="A297" s="26">
        <f t="shared" si="17"/>
        <v>24</v>
      </c>
      <c r="B297" s="27">
        <v>1</v>
      </c>
      <c r="C297" s="26" t="s">
        <v>839</v>
      </c>
      <c r="D297" s="28" t="s">
        <v>840</v>
      </c>
      <c r="E297" s="28"/>
      <c r="F297" s="30" t="s">
        <v>342</v>
      </c>
      <c r="G297" s="31">
        <v>176</v>
      </c>
      <c r="H297" s="32">
        <v>8</v>
      </c>
      <c r="I297" s="33" t="str">
        <f t="shared" si="18"/>
        <v/>
      </c>
      <c r="J297" s="245" t="str">
        <f>IF(AND(I297&lt;&gt;"00000000",I297&lt;&gt;""),DATE(LEFT(I297,4),MID(I297,5,2),RIGHT(I297,2)),"")</f>
        <v/>
      </c>
      <c r="K297" s="34"/>
      <c r="L297" s="35"/>
      <c r="M297" s="35"/>
      <c r="N297" s="35"/>
      <c r="O297" s="35"/>
      <c r="P297" s="35"/>
      <c r="Q297" s="35"/>
    </row>
    <row r="298" spans="1:17" s="36" customFormat="1" ht="12.75" customHeight="1">
      <c r="A298" s="26">
        <f t="shared" si="17"/>
        <v>25</v>
      </c>
      <c r="B298" s="27">
        <v>1</v>
      </c>
      <c r="C298" s="26" t="s">
        <v>841</v>
      </c>
      <c r="D298" s="28" t="s">
        <v>842</v>
      </c>
      <c r="E298" s="28"/>
      <c r="F298" s="30" t="s">
        <v>843</v>
      </c>
      <c r="G298" s="31">
        <v>184</v>
      </c>
      <c r="H298" s="32">
        <v>7</v>
      </c>
      <c r="I298" s="33" t="str">
        <f t="shared" si="18"/>
        <v/>
      </c>
      <c r="J298" s="243">
        <f>_xlfn.NUMBERVALUE(I298)</f>
        <v>0</v>
      </c>
      <c r="K298" s="34"/>
      <c r="L298" s="35"/>
      <c r="M298" s="35"/>
      <c r="N298" s="35"/>
      <c r="O298" s="35"/>
      <c r="P298" s="35"/>
      <c r="Q298" s="35"/>
    </row>
    <row r="299" spans="1:17" s="36" customFormat="1" ht="12.75" customHeight="1">
      <c r="A299" s="26">
        <f t="shared" si="17"/>
        <v>26</v>
      </c>
      <c r="B299" s="27">
        <v>1</v>
      </c>
      <c r="C299" s="26" t="s">
        <v>844</v>
      </c>
      <c r="D299" s="28" t="s">
        <v>845</v>
      </c>
      <c r="E299" s="28"/>
      <c r="F299" s="30" t="s">
        <v>846</v>
      </c>
      <c r="G299" s="31">
        <v>191</v>
      </c>
      <c r="H299" s="32">
        <v>7</v>
      </c>
      <c r="I299" s="33" t="str">
        <f t="shared" si="18"/>
        <v/>
      </c>
      <c r="J299" s="33" t="str">
        <f t="shared" si="19"/>
        <v/>
      </c>
      <c r="K299" s="34"/>
      <c r="L299" s="35"/>
      <c r="M299" s="35"/>
      <c r="N299" s="35"/>
      <c r="O299" s="35"/>
      <c r="P299" s="35"/>
      <c r="Q299" s="35"/>
    </row>
    <row r="300" spans="1:17" s="36" customFormat="1" ht="12.75" customHeight="1">
      <c r="A300" s="26">
        <f t="shared" si="17"/>
        <v>27</v>
      </c>
      <c r="B300" s="27">
        <v>1</v>
      </c>
      <c r="C300" s="26" t="s">
        <v>847</v>
      </c>
      <c r="D300" s="28"/>
      <c r="E300" s="28"/>
      <c r="F300" s="30"/>
      <c r="G300" s="31">
        <v>198</v>
      </c>
      <c r="H300" s="32">
        <v>2</v>
      </c>
      <c r="I300" s="33" t="str">
        <f t="shared" si="18"/>
        <v/>
      </c>
      <c r="J300" s="33" t="str">
        <f t="shared" si="19"/>
        <v/>
      </c>
      <c r="K300" s="34"/>
      <c r="L300" s="35"/>
      <c r="M300" s="35"/>
      <c r="N300" s="35"/>
      <c r="O300" s="35"/>
      <c r="P300" s="35"/>
      <c r="Q300" s="35"/>
    </row>
    <row r="301" spans="1:17" s="59" customFormat="1" ht="24.95" customHeight="1">
      <c r="A301" s="26">
        <f t="shared" si="17"/>
        <v>28</v>
      </c>
      <c r="B301" s="27">
        <v>1</v>
      </c>
      <c r="C301" s="26" t="s">
        <v>848</v>
      </c>
      <c r="D301" s="28" t="s">
        <v>749</v>
      </c>
      <c r="E301" s="28" t="s">
        <v>750</v>
      </c>
      <c r="F301" s="30" t="s">
        <v>182</v>
      </c>
      <c r="G301" s="31">
        <v>200</v>
      </c>
      <c r="H301" s="32">
        <v>1</v>
      </c>
      <c r="I301" s="33" t="str">
        <f t="shared" si="18"/>
        <v/>
      </c>
      <c r="J301" s="33" t="str">
        <f t="shared" si="19"/>
        <v/>
      </c>
      <c r="K301" s="34"/>
      <c r="L301" s="35"/>
      <c r="M301" s="35"/>
      <c r="N301" s="35"/>
      <c r="O301" s="35"/>
      <c r="P301" s="35"/>
      <c r="Q301" s="35"/>
    </row>
    <row r="302" spans="1:17" s="73" customFormat="1" ht="12.75" customHeight="1">
      <c r="A302" s="105"/>
      <c r="B302" s="106"/>
      <c r="C302" s="271" t="s">
        <v>849</v>
      </c>
      <c r="D302" s="105"/>
      <c r="E302" s="105"/>
      <c r="F302" s="105"/>
      <c r="G302" s="105"/>
      <c r="H302" s="272"/>
      <c r="I302" s="273"/>
      <c r="J302" s="273"/>
      <c r="K302" s="264"/>
      <c r="L302" s="105"/>
      <c r="M302" s="105"/>
      <c r="N302" s="105"/>
      <c r="O302" s="105"/>
      <c r="P302" s="105"/>
      <c r="Q302" s="105"/>
    </row>
    <row r="303" spans="1:17" s="79" customFormat="1" ht="12.75" customHeight="1" outlineLevel="1">
      <c r="A303" s="26">
        <f>IF(B303=1,TRUNC(A301)+1,A301+0.1)</f>
        <v>29</v>
      </c>
      <c r="B303" s="74">
        <v>1</v>
      </c>
      <c r="C303" s="75" t="s">
        <v>850</v>
      </c>
      <c r="D303" s="75" t="s">
        <v>851</v>
      </c>
      <c r="E303" s="75"/>
      <c r="F303" s="76" t="s">
        <v>852</v>
      </c>
      <c r="G303" s="76">
        <v>201</v>
      </c>
      <c r="H303" s="77">
        <v>12</v>
      </c>
      <c r="I303" s="33" t="str">
        <f t="shared" si="18"/>
        <v/>
      </c>
      <c r="J303" s="243">
        <f>_xlfn.NUMBERVALUE(I303)</f>
        <v>0</v>
      </c>
      <c r="K303" s="78"/>
      <c r="L303" s="76"/>
      <c r="M303" s="76"/>
      <c r="N303" s="76"/>
      <c r="O303" s="76"/>
      <c r="P303" s="76"/>
      <c r="Q303" s="76"/>
    </row>
    <row r="304" spans="1:17" s="79" customFormat="1" ht="12.75" customHeight="1" outlineLevel="1">
      <c r="A304" s="26">
        <f t="shared" si="17"/>
        <v>30</v>
      </c>
      <c r="B304" s="74">
        <v>1</v>
      </c>
      <c r="C304" s="75" t="s">
        <v>853</v>
      </c>
      <c r="D304" s="75" t="s">
        <v>854</v>
      </c>
      <c r="E304" s="75"/>
      <c r="F304" s="76" t="s">
        <v>855</v>
      </c>
      <c r="G304" s="76">
        <v>213</v>
      </c>
      <c r="H304" s="77">
        <v>10</v>
      </c>
      <c r="I304" s="80" t="str">
        <f t="shared" si="18"/>
        <v/>
      </c>
      <c r="J304" s="274">
        <f>IF(J305="-",_xlfn.NUMBERVALUE(I304)/1000000*-1,_xlfn.NUMBERVALUE(I304)/1000000)</f>
        <v>0</v>
      </c>
      <c r="K304" s="78"/>
      <c r="L304" s="76"/>
      <c r="M304" s="76"/>
      <c r="N304" s="76"/>
      <c r="O304" s="76"/>
      <c r="P304" s="76"/>
      <c r="Q304" s="76"/>
    </row>
    <row r="305" spans="1:17" s="79" customFormat="1" ht="24.95" customHeight="1" outlineLevel="1">
      <c r="A305" s="26">
        <f t="shared" si="17"/>
        <v>31</v>
      </c>
      <c r="B305" s="74">
        <v>1</v>
      </c>
      <c r="C305" s="75" t="s">
        <v>856</v>
      </c>
      <c r="D305" s="75" t="s">
        <v>857</v>
      </c>
      <c r="E305" s="75" t="s">
        <v>858</v>
      </c>
      <c r="F305" s="76" t="s">
        <v>182</v>
      </c>
      <c r="G305" s="76">
        <v>223</v>
      </c>
      <c r="H305" s="77">
        <v>1</v>
      </c>
      <c r="I305" s="80" t="str">
        <f t="shared" si="18"/>
        <v/>
      </c>
      <c r="J305" s="80" t="str">
        <f t="shared" si="19"/>
        <v/>
      </c>
      <c r="K305" s="78"/>
      <c r="L305" s="76"/>
      <c r="M305" s="76"/>
      <c r="N305" s="76"/>
      <c r="O305" s="76"/>
      <c r="P305" s="76"/>
      <c r="Q305" s="76"/>
    </row>
    <row r="306" spans="1:17" s="79" customFormat="1" ht="24.95" customHeight="1" outlineLevel="1">
      <c r="A306" s="26">
        <f t="shared" si="17"/>
        <v>32</v>
      </c>
      <c r="B306" s="74">
        <v>1</v>
      </c>
      <c r="C306" s="75" t="s">
        <v>859</v>
      </c>
      <c r="D306" s="75" t="s">
        <v>860</v>
      </c>
      <c r="E306" s="75" t="s">
        <v>861</v>
      </c>
      <c r="F306" s="76" t="s">
        <v>182</v>
      </c>
      <c r="G306" s="76">
        <v>224</v>
      </c>
      <c r="H306" s="77">
        <v>1</v>
      </c>
      <c r="I306" s="80" t="str">
        <f t="shared" si="18"/>
        <v/>
      </c>
      <c r="J306" s="80" t="str">
        <f t="shared" si="19"/>
        <v/>
      </c>
      <c r="K306" s="78"/>
      <c r="L306" s="76"/>
      <c r="M306" s="76"/>
      <c r="N306" s="76"/>
      <c r="O306" s="76"/>
      <c r="P306" s="76"/>
      <c r="Q306" s="76"/>
    </row>
    <row r="307" spans="1:17" s="79" customFormat="1" ht="12.75" customHeight="1" outlineLevel="1">
      <c r="A307" s="26">
        <f t="shared" si="17"/>
        <v>33</v>
      </c>
      <c r="B307" s="74">
        <v>1</v>
      </c>
      <c r="C307" s="75" t="s">
        <v>862</v>
      </c>
      <c r="D307" s="75" t="s">
        <v>863</v>
      </c>
      <c r="E307" s="75"/>
      <c r="F307" s="76" t="s">
        <v>436</v>
      </c>
      <c r="G307" s="76">
        <v>225</v>
      </c>
      <c r="H307" s="77">
        <v>15</v>
      </c>
      <c r="I307" s="80" t="str">
        <f t="shared" si="18"/>
        <v/>
      </c>
      <c r="J307" s="274">
        <f>IF(J308="-",_xlfn.NUMBERVALUE(I307)/100*-1,_xlfn.NUMBERVALUE(I307)/100)</f>
        <v>0</v>
      </c>
      <c r="K307" s="78"/>
      <c r="L307" s="76"/>
      <c r="M307" s="76"/>
      <c r="N307" s="76"/>
      <c r="O307" s="76"/>
      <c r="P307" s="76"/>
      <c r="Q307" s="76"/>
    </row>
    <row r="308" spans="1:17" s="79" customFormat="1" ht="24.95" customHeight="1" outlineLevel="1">
      <c r="A308" s="26">
        <f t="shared" si="17"/>
        <v>34</v>
      </c>
      <c r="B308" s="74">
        <v>1</v>
      </c>
      <c r="C308" s="75" t="s">
        <v>864</v>
      </c>
      <c r="D308" s="75" t="s">
        <v>865</v>
      </c>
      <c r="E308" s="28" t="s">
        <v>784</v>
      </c>
      <c r="F308" s="76" t="s">
        <v>182</v>
      </c>
      <c r="G308" s="76">
        <v>240</v>
      </c>
      <c r="H308" s="77">
        <v>1</v>
      </c>
      <c r="I308" s="80" t="str">
        <f t="shared" si="18"/>
        <v/>
      </c>
      <c r="J308" s="80" t="str">
        <f t="shared" si="19"/>
        <v/>
      </c>
      <c r="K308" s="78"/>
      <c r="L308" s="76"/>
      <c r="M308" s="76"/>
      <c r="N308" s="76"/>
      <c r="O308" s="76"/>
      <c r="P308" s="76"/>
      <c r="Q308" s="76"/>
    </row>
    <row r="309" spans="1:17" s="79" customFormat="1" ht="12.75" customHeight="1" outlineLevel="1">
      <c r="A309" s="26">
        <f t="shared" si="17"/>
        <v>35</v>
      </c>
      <c r="B309" s="74">
        <v>1</v>
      </c>
      <c r="C309" s="75" t="s">
        <v>866</v>
      </c>
      <c r="D309" s="75" t="s">
        <v>867</v>
      </c>
      <c r="E309" s="75"/>
      <c r="F309" s="76" t="s">
        <v>436</v>
      </c>
      <c r="G309" s="76">
        <v>241</v>
      </c>
      <c r="H309" s="77">
        <v>15</v>
      </c>
      <c r="I309" s="80" t="str">
        <f t="shared" si="18"/>
        <v/>
      </c>
      <c r="J309" s="274">
        <f>IF(J310="-",_xlfn.NUMBERVALUE(I309)/100*-1,_xlfn.NUMBERVALUE(I309)/100)</f>
        <v>0</v>
      </c>
      <c r="K309" s="78"/>
      <c r="L309" s="76"/>
      <c r="M309" s="76"/>
      <c r="N309" s="76"/>
      <c r="O309" s="76"/>
      <c r="P309" s="76"/>
      <c r="Q309" s="76"/>
    </row>
    <row r="310" spans="1:17" s="79" customFormat="1" ht="24.95" customHeight="1" outlineLevel="1">
      <c r="A310" s="26">
        <f t="shared" si="17"/>
        <v>36</v>
      </c>
      <c r="B310" s="74">
        <v>1</v>
      </c>
      <c r="C310" s="75" t="s">
        <v>868</v>
      </c>
      <c r="D310" s="75" t="s">
        <v>869</v>
      </c>
      <c r="E310" s="75" t="s">
        <v>870</v>
      </c>
      <c r="F310" s="76" t="s">
        <v>182</v>
      </c>
      <c r="G310" s="76">
        <v>256</v>
      </c>
      <c r="H310" s="77">
        <v>1</v>
      </c>
      <c r="I310" s="80" t="str">
        <f t="shared" si="18"/>
        <v/>
      </c>
      <c r="J310" s="80" t="str">
        <f t="shared" si="19"/>
        <v/>
      </c>
      <c r="K310" s="78"/>
      <c r="L310" s="76"/>
      <c r="M310" s="76"/>
      <c r="N310" s="76"/>
      <c r="O310" s="76"/>
      <c r="P310" s="76"/>
      <c r="Q310" s="76"/>
    </row>
    <row r="311" spans="1:17" s="79" customFormat="1" ht="12.75" customHeight="1" outlineLevel="1">
      <c r="A311" s="26">
        <f t="shared" si="17"/>
        <v>37</v>
      </c>
      <c r="B311" s="74">
        <v>1</v>
      </c>
      <c r="C311" s="75" t="s">
        <v>871</v>
      </c>
      <c r="D311" s="75" t="s">
        <v>872</v>
      </c>
      <c r="E311" s="75"/>
      <c r="F311" s="76" t="s">
        <v>873</v>
      </c>
      <c r="G311" s="76">
        <v>257</v>
      </c>
      <c r="H311" s="77">
        <v>22</v>
      </c>
      <c r="I311" s="80" t="str">
        <f t="shared" si="18"/>
        <v/>
      </c>
      <c r="J311" s="274">
        <f>IF(J312="-",_xlfn.NUMBERVALUE(I311)/10000000*-1,_xlfn.NUMBERVALUE(I311)/10000000)</f>
        <v>0</v>
      </c>
      <c r="K311" s="78"/>
      <c r="L311" s="76"/>
      <c r="M311" s="76"/>
      <c r="N311" s="76"/>
      <c r="O311" s="76"/>
      <c r="P311" s="76"/>
      <c r="Q311" s="76"/>
    </row>
    <row r="312" spans="1:17" s="79" customFormat="1" ht="24.95" customHeight="1" outlineLevel="1">
      <c r="A312" s="26">
        <f t="shared" si="17"/>
        <v>38</v>
      </c>
      <c r="B312" s="74">
        <v>1</v>
      </c>
      <c r="C312" s="75" t="s">
        <v>874</v>
      </c>
      <c r="D312" s="75" t="s">
        <v>875</v>
      </c>
      <c r="E312" s="28" t="s">
        <v>784</v>
      </c>
      <c r="F312" s="76" t="s">
        <v>182</v>
      </c>
      <c r="G312" s="76">
        <v>279</v>
      </c>
      <c r="H312" s="77">
        <v>1</v>
      </c>
      <c r="I312" s="80" t="str">
        <f t="shared" si="18"/>
        <v/>
      </c>
      <c r="J312" s="80" t="str">
        <f t="shared" si="19"/>
        <v/>
      </c>
      <c r="K312" s="78"/>
      <c r="L312" s="76"/>
      <c r="M312" s="76"/>
      <c r="N312" s="76"/>
      <c r="O312" s="76"/>
      <c r="P312" s="76"/>
      <c r="Q312" s="76"/>
    </row>
    <row r="313" spans="1:17" s="79" customFormat="1" ht="12.75" customHeight="1" outlineLevel="1">
      <c r="A313" s="26">
        <f t="shared" si="17"/>
        <v>39</v>
      </c>
      <c r="B313" s="74">
        <v>1</v>
      </c>
      <c r="C313" s="75" t="s">
        <v>876</v>
      </c>
      <c r="D313" s="75" t="s">
        <v>877</v>
      </c>
      <c r="E313" s="75"/>
      <c r="F313" s="76" t="s">
        <v>878</v>
      </c>
      <c r="G313" s="76">
        <v>280</v>
      </c>
      <c r="H313" s="77">
        <v>40</v>
      </c>
      <c r="I313" s="80" t="str">
        <f t="shared" si="18"/>
        <v/>
      </c>
      <c r="J313" s="80" t="str">
        <f t="shared" si="19"/>
        <v/>
      </c>
      <c r="K313" s="78"/>
      <c r="L313" s="76"/>
      <c r="M313" s="76"/>
      <c r="N313" s="76"/>
      <c r="O313" s="76"/>
      <c r="P313" s="76"/>
      <c r="Q313" s="76"/>
    </row>
    <row r="314" spans="1:17" s="79" customFormat="1" ht="12.75" customHeight="1" outlineLevel="1">
      <c r="A314" s="26">
        <f t="shared" si="17"/>
        <v>40</v>
      </c>
      <c r="B314" s="74">
        <v>1</v>
      </c>
      <c r="C314" s="75" t="s">
        <v>879</v>
      </c>
      <c r="D314" s="75" t="s">
        <v>880</v>
      </c>
      <c r="E314" s="75"/>
      <c r="F314" s="76" t="s">
        <v>878</v>
      </c>
      <c r="G314" s="76">
        <v>320</v>
      </c>
      <c r="H314" s="77">
        <v>40</v>
      </c>
      <c r="I314" s="80" t="str">
        <f t="shared" si="18"/>
        <v/>
      </c>
      <c r="J314" s="80" t="str">
        <f t="shared" si="19"/>
        <v/>
      </c>
      <c r="K314" s="78"/>
      <c r="L314" s="76"/>
      <c r="M314" s="76"/>
      <c r="N314" s="76"/>
      <c r="O314" s="76"/>
      <c r="P314" s="76"/>
      <c r="Q314" s="76"/>
    </row>
    <row r="315" spans="1:17" s="79" customFormat="1" ht="12.75" customHeight="1" outlineLevel="1">
      <c r="A315" s="26">
        <f t="shared" si="17"/>
        <v>41</v>
      </c>
      <c r="B315" s="74">
        <v>1</v>
      </c>
      <c r="C315" s="75" t="s">
        <v>881</v>
      </c>
      <c r="D315" s="75" t="s">
        <v>882</v>
      </c>
      <c r="E315" s="75"/>
      <c r="F315" s="76" t="s">
        <v>883</v>
      </c>
      <c r="G315" s="76">
        <v>360</v>
      </c>
      <c r="H315" s="77">
        <v>15</v>
      </c>
      <c r="I315" s="80" t="str">
        <f t="shared" si="18"/>
        <v/>
      </c>
      <c r="J315" s="274">
        <f>IF(J316="-",_xlfn.NUMBERVALUE(I315)/100000000*-1,_xlfn.NUMBERVALUE(I315)/100000000)</f>
        <v>0</v>
      </c>
      <c r="K315" s="78"/>
      <c r="L315" s="76"/>
      <c r="M315" s="76"/>
      <c r="N315" s="76"/>
      <c r="O315" s="76"/>
      <c r="P315" s="76"/>
      <c r="Q315" s="76"/>
    </row>
    <row r="316" spans="1:17" s="79" customFormat="1" ht="24.95" customHeight="1" outlineLevel="1">
      <c r="A316" s="26">
        <f t="shared" si="17"/>
        <v>42</v>
      </c>
      <c r="B316" s="74">
        <v>1</v>
      </c>
      <c r="C316" s="75" t="s">
        <v>884</v>
      </c>
      <c r="D316" s="75" t="s">
        <v>885</v>
      </c>
      <c r="E316" s="28" t="s">
        <v>784</v>
      </c>
      <c r="F316" s="76" t="s">
        <v>182</v>
      </c>
      <c r="G316" s="76">
        <v>375</v>
      </c>
      <c r="H316" s="77">
        <v>1</v>
      </c>
      <c r="I316" s="80" t="str">
        <f t="shared" si="18"/>
        <v/>
      </c>
      <c r="J316" s="80" t="str">
        <f t="shared" si="19"/>
        <v/>
      </c>
      <c r="K316" s="78"/>
      <c r="L316" s="76"/>
      <c r="M316" s="76"/>
      <c r="N316" s="76"/>
      <c r="O316" s="76"/>
      <c r="P316" s="76"/>
      <c r="Q316" s="76"/>
    </row>
    <row r="317" spans="1:17" s="79" customFormat="1" ht="12.75" customHeight="1" outlineLevel="1">
      <c r="A317" s="26">
        <f t="shared" si="17"/>
        <v>43</v>
      </c>
      <c r="B317" s="74">
        <v>1</v>
      </c>
      <c r="C317" s="75" t="s">
        <v>886</v>
      </c>
      <c r="D317" s="75" t="s">
        <v>887</v>
      </c>
      <c r="E317" s="75"/>
      <c r="F317" s="76" t="s">
        <v>883</v>
      </c>
      <c r="G317" s="76">
        <v>376</v>
      </c>
      <c r="H317" s="77">
        <v>15</v>
      </c>
      <c r="I317" s="80" t="str">
        <f t="shared" si="18"/>
        <v/>
      </c>
      <c r="J317" s="274">
        <f>IF(J318="-",_xlfn.NUMBERVALUE(I317)/100000000*-1,_xlfn.NUMBERVALUE(I317)/100000000)</f>
        <v>0</v>
      </c>
      <c r="K317" s="78"/>
      <c r="L317" s="76"/>
      <c r="M317" s="76"/>
      <c r="N317" s="76"/>
      <c r="O317" s="76"/>
      <c r="P317" s="76"/>
      <c r="Q317" s="76"/>
    </row>
    <row r="318" spans="1:17" s="79" customFormat="1" ht="24.95" customHeight="1" outlineLevel="1">
      <c r="A318" s="26">
        <f t="shared" si="17"/>
        <v>44</v>
      </c>
      <c r="B318" s="74">
        <v>1</v>
      </c>
      <c r="C318" s="75" t="s">
        <v>888</v>
      </c>
      <c r="D318" s="75" t="s">
        <v>889</v>
      </c>
      <c r="E318" s="28" t="s">
        <v>784</v>
      </c>
      <c r="F318" s="76" t="s">
        <v>182</v>
      </c>
      <c r="G318" s="76">
        <v>391</v>
      </c>
      <c r="H318" s="77">
        <v>1</v>
      </c>
      <c r="I318" s="80" t="str">
        <f t="shared" si="18"/>
        <v/>
      </c>
      <c r="J318" s="80" t="str">
        <f t="shared" si="19"/>
        <v/>
      </c>
      <c r="K318" s="78"/>
      <c r="L318" s="76"/>
      <c r="M318" s="76"/>
      <c r="N318" s="76"/>
      <c r="O318" s="76"/>
      <c r="P318" s="76"/>
      <c r="Q318" s="76"/>
    </row>
    <row r="319" spans="1:17" s="79" customFormat="1" ht="12.75" customHeight="1" outlineLevel="1">
      <c r="A319" s="26">
        <f t="shared" si="17"/>
        <v>45</v>
      </c>
      <c r="B319" s="74">
        <v>1</v>
      </c>
      <c r="C319" s="75" t="s">
        <v>890</v>
      </c>
      <c r="D319" s="75" t="s">
        <v>891</v>
      </c>
      <c r="E319" s="75"/>
      <c r="F319" s="76" t="s">
        <v>883</v>
      </c>
      <c r="G319" s="76">
        <v>392</v>
      </c>
      <c r="H319" s="77">
        <v>15</v>
      </c>
      <c r="I319" s="80" t="str">
        <f t="shared" si="18"/>
        <v/>
      </c>
      <c r="J319" s="274">
        <f>IF(J320="-",_xlfn.NUMBERVALUE(I319)/100000000*-1,_xlfn.NUMBERVALUE(I319)/100000000)</f>
        <v>0</v>
      </c>
      <c r="K319" s="78"/>
      <c r="L319" s="76"/>
      <c r="M319" s="76"/>
      <c r="N319" s="76"/>
      <c r="O319" s="76"/>
      <c r="P319" s="76"/>
      <c r="Q319" s="76"/>
    </row>
    <row r="320" spans="1:17" s="79" customFormat="1" ht="24.95" customHeight="1" outlineLevel="1">
      <c r="A320" s="26">
        <f t="shared" si="17"/>
        <v>46</v>
      </c>
      <c r="B320" s="74">
        <v>1</v>
      </c>
      <c r="C320" s="75" t="s">
        <v>892</v>
      </c>
      <c r="D320" s="75" t="s">
        <v>893</v>
      </c>
      <c r="E320" s="28" t="s">
        <v>784</v>
      </c>
      <c r="F320" s="76" t="s">
        <v>182</v>
      </c>
      <c r="G320" s="76">
        <v>407</v>
      </c>
      <c r="H320" s="77">
        <v>1</v>
      </c>
      <c r="I320" s="80" t="str">
        <f t="shared" si="18"/>
        <v/>
      </c>
      <c r="J320" s="80" t="str">
        <f t="shared" si="19"/>
        <v/>
      </c>
      <c r="K320" s="78"/>
      <c r="L320" s="76"/>
      <c r="M320" s="76"/>
      <c r="N320" s="76"/>
      <c r="O320" s="76"/>
      <c r="P320" s="76"/>
      <c r="Q320" s="76"/>
    </row>
    <row r="321" spans="1:17" s="79" customFormat="1" ht="12.75" customHeight="1" outlineLevel="1">
      <c r="A321" s="26">
        <f t="shared" si="17"/>
        <v>47</v>
      </c>
      <c r="B321" s="74">
        <v>1</v>
      </c>
      <c r="C321" s="75" t="s">
        <v>894</v>
      </c>
      <c r="D321" s="75" t="s">
        <v>895</v>
      </c>
      <c r="E321" s="75"/>
      <c r="F321" s="76" t="s">
        <v>176</v>
      </c>
      <c r="G321" s="76">
        <v>408</v>
      </c>
      <c r="H321" s="77">
        <v>20</v>
      </c>
      <c r="I321" s="80" t="str">
        <f t="shared" si="18"/>
        <v/>
      </c>
      <c r="J321" s="80" t="str">
        <f t="shared" si="19"/>
        <v/>
      </c>
      <c r="K321" s="78"/>
      <c r="L321" s="76"/>
      <c r="M321" s="76"/>
      <c r="N321" s="76"/>
      <c r="O321" s="76"/>
      <c r="P321" s="76"/>
      <c r="Q321" s="76"/>
    </row>
    <row r="322" spans="1:17" s="79" customFormat="1" ht="12.75" customHeight="1" outlineLevel="1">
      <c r="A322" s="26">
        <f t="shared" si="17"/>
        <v>48</v>
      </c>
      <c r="B322" s="74">
        <v>1</v>
      </c>
      <c r="C322" s="75" t="s">
        <v>896</v>
      </c>
      <c r="D322" s="75" t="s">
        <v>610</v>
      </c>
      <c r="E322" s="75"/>
      <c r="F322" s="76" t="s">
        <v>215</v>
      </c>
      <c r="G322" s="76">
        <v>428</v>
      </c>
      <c r="H322" s="77">
        <v>9</v>
      </c>
      <c r="I322" s="80" t="str">
        <f t="shared" si="18"/>
        <v/>
      </c>
      <c r="J322" s="274">
        <f>IF(J323="-",_xlfn.NUMBERVALUE(I322)/100000*-1,_xlfn.NUMBERVALUE(I322)/100000)</f>
        <v>0</v>
      </c>
      <c r="K322" s="78"/>
      <c r="L322" s="76"/>
      <c r="M322" s="76"/>
      <c r="N322" s="76"/>
      <c r="O322" s="76"/>
      <c r="P322" s="76"/>
      <c r="Q322" s="76"/>
    </row>
    <row r="323" spans="1:17" s="79" customFormat="1" ht="12.75" customHeight="1" outlineLevel="1">
      <c r="A323" s="81">
        <f t="shared" si="17"/>
        <v>49</v>
      </c>
      <c r="B323" s="82">
        <v>1</v>
      </c>
      <c r="C323" s="83" t="s">
        <v>897</v>
      </c>
      <c r="D323" s="83" t="s">
        <v>612</v>
      </c>
      <c r="E323" s="83"/>
      <c r="F323" s="84" t="s">
        <v>182</v>
      </c>
      <c r="G323" s="84">
        <v>437</v>
      </c>
      <c r="H323" s="85">
        <v>1</v>
      </c>
      <c r="I323" s="86" t="str">
        <f t="shared" si="18"/>
        <v/>
      </c>
      <c r="J323" s="86" t="str">
        <f t="shared" si="19"/>
        <v/>
      </c>
      <c r="K323" s="87"/>
      <c r="L323" s="84"/>
      <c r="M323" s="84"/>
      <c r="N323" s="84"/>
      <c r="O323" s="84"/>
      <c r="P323" s="84"/>
      <c r="Q323" s="84"/>
    </row>
    <row r="324" spans="1:17" s="79" customFormat="1" ht="12.75" customHeight="1" outlineLevel="1">
      <c r="A324" s="81">
        <f t="shared" ref="A324:A350" si="20">IF(B324=1,TRUNC(A323)+1,A323+0.1)</f>
        <v>50</v>
      </c>
      <c r="B324" s="74">
        <v>1</v>
      </c>
      <c r="C324" s="75" t="s">
        <v>898</v>
      </c>
      <c r="D324" s="75" t="s">
        <v>899</v>
      </c>
      <c r="E324" s="75"/>
      <c r="F324" s="76" t="s">
        <v>342</v>
      </c>
      <c r="G324" s="76">
        <v>438</v>
      </c>
      <c r="H324" s="77">
        <v>8</v>
      </c>
      <c r="I324" s="80" t="str">
        <f t="shared" si="18"/>
        <v/>
      </c>
      <c r="J324" s="245" t="str">
        <f t="shared" ref="J324:J325" si="21">IF(AND(I324&lt;&gt;"00000000",I324&lt;&gt;""),DATE(LEFT(I324,4),MID(I324,5,2),RIGHT(I324,2)),"")</f>
        <v/>
      </c>
      <c r="K324" s="78"/>
      <c r="L324" s="76"/>
      <c r="M324" s="76"/>
      <c r="N324" s="76"/>
      <c r="O324" s="76"/>
      <c r="P324" s="76"/>
      <c r="Q324" s="76"/>
    </row>
    <row r="325" spans="1:17" s="79" customFormat="1" ht="12.75" customHeight="1" outlineLevel="1">
      <c r="A325" s="81">
        <f t="shared" si="20"/>
        <v>51</v>
      </c>
      <c r="B325" s="74">
        <v>1</v>
      </c>
      <c r="C325" s="75" t="s">
        <v>900</v>
      </c>
      <c r="D325" s="75" t="s">
        <v>901</v>
      </c>
      <c r="E325" s="75"/>
      <c r="F325" s="76" t="s">
        <v>342</v>
      </c>
      <c r="G325" s="76">
        <v>446</v>
      </c>
      <c r="H325" s="77">
        <v>8</v>
      </c>
      <c r="I325" s="80" t="str">
        <f t="shared" si="18"/>
        <v/>
      </c>
      <c r="J325" s="245" t="str">
        <f t="shared" si="21"/>
        <v/>
      </c>
      <c r="K325" s="78"/>
      <c r="L325" s="76"/>
      <c r="M325" s="76"/>
      <c r="N325" s="76"/>
      <c r="O325" s="76"/>
      <c r="P325" s="76"/>
      <c r="Q325" s="76"/>
    </row>
    <row r="326" spans="1:17" ht="12.75" customHeight="1" outlineLevel="1">
      <c r="A326" s="81">
        <f t="shared" si="20"/>
        <v>52</v>
      </c>
      <c r="B326" s="74">
        <v>1</v>
      </c>
      <c r="C326" s="75" t="s">
        <v>902</v>
      </c>
      <c r="D326" s="75" t="s">
        <v>903</v>
      </c>
      <c r="E326" s="75"/>
      <c r="F326" s="76" t="s">
        <v>364</v>
      </c>
      <c r="G326" s="76">
        <v>454</v>
      </c>
      <c r="H326" s="77">
        <v>15</v>
      </c>
      <c r="I326" s="80" t="str">
        <f t="shared" si="18"/>
        <v/>
      </c>
      <c r="J326" s="274">
        <f>IF(J327="-",_xlfn.NUMBERVALUE(I326)/100000*-1,_xlfn.NUMBERVALUE(I326)/100000)</f>
        <v>0</v>
      </c>
      <c r="K326" s="78"/>
      <c r="L326" s="76"/>
      <c r="M326" s="76"/>
      <c r="N326" s="76"/>
      <c r="O326" s="76"/>
      <c r="P326" s="76"/>
      <c r="Q326" s="76"/>
    </row>
    <row r="327" spans="1:17" ht="24.95" customHeight="1" outlineLevel="1">
      <c r="A327" s="81">
        <f t="shared" si="20"/>
        <v>53</v>
      </c>
      <c r="B327" s="74">
        <v>1</v>
      </c>
      <c r="C327" s="75" t="s">
        <v>904</v>
      </c>
      <c r="D327" s="75" t="s">
        <v>905</v>
      </c>
      <c r="E327" s="28" t="s">
        <v>784</v>
      </c>
      <c r="F327" s="76" t="s">
        <v>182</v>
      </c>
      <c r="G327" s="76">
        <v>469</v>
      </c>
      <c r="H327" s="77">
        <v>1</v>
      </c>
      <c r="I327" s="80" t="str">
        <f t="shared" si="18"/>
        <v/>
      </c>
      <c r="J327" s="80" t="str">
        <f t="shared" ref="J327:J387" si="22">I327</f>
        <v/>
      </c>
      <c r="K327" s="78"/>
      <c r="L327" s="76"/>
      <c r="M327" s="76"/>
      <c r="N327" s="76"/>
      <c r="O327" s="76"/>
      <c r="P327" s="76"/>
      <c r="Q327" s="76"/>
    </row>
    <row r="328" spans="1:17" ht="12.75" customHeight="1" outlineLevel="1">
      <c r="A328" s="81">
        <f t="shared" si="20"/>
        <v>54</v>
      </c>
      <c r="B328" s="74">
        <v>1</v>
      </c>
      <c r="C328" s="75" t="s">
        <v>906</v>
      </c>
      <c r="D328" s="75" t="s">
        <v>907</v>
      </c>
      <c r="E328" s="75"/>
      <c r="F328" s="76" t="s">
        <v>364</v>
      </c>
      <c r="G328" s="76">
        <v>470</v>
      </c>
      <c r="H328" s="77">
        <v>15</v>
      </c>
      <c r="I328" s="80" t="str">
        <f>MID($I$2,G328,H328)</f>
        <v/>
      </c>
      <c r="J328" s="274">
        <f>IF(J329="-",_xlfn.NUMBERVALUE(I328)/100000*-1,_xlfn.NUMBERVALUE(I328)/100000)</f>
        <v>0</v>
      </c>
      <c r="K328" s="78"/>
      <c r="L328" s="76"/>
      <c r="M328" s="76"/>
      <c r="N328" s="76"/>
      <c r="O328" s="76"/>
      <c r="P328" s="76"/>
      <c r="Q328" s="76"/>
    </row>
    <row r="329" spans="1:17" ht="24.95" customHeight="1" outlineLevel="1">
      <c r="A329" s="81">
        <f t="shared" si="20"/>
        <v>55</v>
      </c>
      <c r="B329" s="74">
        <v>1</v>
      </c>
      <c r="C329" s="75" t="s">
        <v>908</v>
      </c>
      <c r="D329" s="75" t="s">
        <v>909</v>
      </c>
      <c r="E329" s="28" t="s">
        <v>784</v>
      </c>
      <c r="F329" s="76" t="s">
        <v>182</v>
      </c>
      <c r="G329" s="76">
        <v>485</v>
      </c>
      <c r="H329" s="77">
        <v>1</v>
      </c>
      <c r="I329" s="80" t="str">
        <f>MID($I$2,G329,H329)</f>
        <v/>
      </c>
      <c r="J329" s="80" t="str">
        <f t="shared" si="22"/>
        <v/>
      </c>
      <c r="K329" s="78"/>
      <c r="L329" s="76"/>
      <c r="M329" s="76"/>
      <c r="N329" s="76"/>
      <c r="O329" s="76"/>
      <c r="P329" s="76"/>
      <c r="Q329" s="76"/>
    </row>
    <row r="330" spans="1:17" ht="12.75" customHeight="1" outlineLevel="1">
      <c r="A330" s="81">
        <f t="shared" si="20"/>
        <v>56</v>
      </c>
      <c r="B330" s="74">
        <v>1</v>
      </c>
      <c r="C330" s="75" t="s">
        <v>910</v>
      </c>
      <c r="D330" s="75" t="s">
        <v>911</v>
      </c>
      <c r="E330" s="75"/>
      <c r="F330" s="76" t="s">
        <v>878</v>
      </c>
      <c r="G330" s="76">
        <v>486</v>
      </c>
      <c r="H330" s="77">
        <v>40</v>
      </c>
      <c r="I330" s="80" t="str">
        <f>MID($I$2,G330,H330)</f>
        <v/>
      </c>
      <c r="J330" s="80" t="str">
        <f t="shared" si="22"/>
        <v/>
      </c>
      <c r="K330" s="78"/>
      <c r="L330" s="76"/>
      <c r="M330" s="76"/>
      <c r="N330" s="76"/>
      <c r="O330" s="76"/>
      <c r="P330" s="76"/>
      <c r="Q330" s="76"/>
    </row>
    <row r="331" spans="1:17" ht="12.75" customHeight="1" outlineLevel="1">
      <c r="A331" s="81">
        <f t="shared" si="20"/>
        <v>57</v>
      </c>
      <c r="B331" s="74">
        <v>1</v>
      </c>
      <c r="C331" s="75" t="s">
        <v>912</v>
      </c>
      <c r="D331" s="75" t="s">
        <v>913</v>
      </c>
      <c r="E331" s="75"/>
      <c r="F331" s="76" t="s">
        <v>182</v>
      </c>
      <c r="G331" s="76">
        <v>526</v>
      </c>
      <c r="H331" s="77">
        <v>1</v>
      </c>
      <c r="I331" s="80" t="str">
        <f>MID($I$2,G331,H331)</f>
        <v/>
      </c>
      <c r="J331" s="80" t="str">
        <f t="shared" si="22"/>
        <v/>
      </c>
      <c r="K331" s="78"/>
      <c r="L331" s="76"/>
      <c r="M331" s="76"/>
      <c r="N331" s="76"/>
      <c r="O331" s="76"/>
      <c r="P331" s="76"/>
      <c r="Q331" s="76"/>
    </row>
    <row r="332" spans="1:17" ht="12.75" customHeight="1" outlineLevel="1">
      <c r="A332" s="81">
        <f t="shared" si="20"/>
        <v>58</v>
      </c>
      <c r="B332" s="74">
        <v>1</v>
      </c>
      <c r="C332" s="75" t="s">
        <v>914</v>
      </c>
      <c r="D332" s="75" t="s">
        <v>915</v>
      </c>
      <c r="E332" s="75"/>
      <c r="F332" s="76" t="s">
        <v>916</v>
      </c>
      <c r="G332" s="76">
        <v>527</v>
      </c>
      <c r="H332" s="77">
        <v>73</v>
      </c>
      <c r="I332" s="80" t="str">
        <f t="shared" ref="I332:I350" si="23">MID($I$2,G332,H332)</f>
        <v/>
      </c>
      <c r="J332" s="80" t="str">
        <f t="shared" si="22"/>
        <v/>
      </c>
      <c r="K332" s="78" t="s">
        <v>917</v>
      </c>
      <c r="L332" s="78" t="s">
        <v>917</v>
      </c>
      <c r="M332" s="78" t="s">
        <v>917</v>
      </c>
      <c r="N332" s="78" t="s">
        <v>917</v>
      </c>
      <c r="O332" s="78" t="s">
        <v>917</v>
      </c>
      <c r="P332" s="78" t="s">
        <v>917</v>
      </c>
      <c r="Q332" s="78"/>
    </row>
    <row r="333" spans="1:17" ht="22.5" outlineLevel="1">
      <c r="A333" s="81">
        <f t="shared" si="20"/>
        <v>59</v>
      </c>
      <c r="B333" s="74">
        <v>1</v>
      </c>
      <c r="C333" s="75" t="s">
        <v>918</v>
      </c>
      <c r="D333" s="75" t="s">
        <v>919</v>
      </c>
      <c r="E333" s="75"/>
      <c r="F333" s="76" t="s">
        <v>920</v>
      </c>
      <c r="G333" s="76">
        <v>600</v>
      </c>
      <c r="H333" s="77">
        <v>70</v>
      </c>
      <c r="I333" s="80" t="str">
        <f t="shared" si="23"/>
        <v/>
      </c>
      <c r="J333" s="80" t="str">
        <f t="shared" si="22"/>
        <v/>
      </c>
      <c r="K333" s="78" t="s">
        <v>5113</v>
      </c>
      <c r="L333" s="78" t="s">
        <v>5113</v>
      </c>
      <c r="M333" s="78" t="s">
        <v>5113</v>
      </c>
      <c r="N333" s="78" t="s">
        <v>5113</v>
      </c>
      <c r="O333" s="78" t="s">
        <v>5113</v>
      </c>
      <c r="P333" s="78" t="s">
        <v>5113</v>
      </c>
      <c r="Q333" s="76"/>
    </row>
    <row r="334" spans="1:17" ht="12.75" customHeight="1" outlineLevel="1">
      <c r="A334" s="81">
        <f t="shared" si="20"/>
        <v>60</v>
      </c>
      <c r="B334" s="74">
        <v>1</v>
      </c>
      <c r="C334" s="75" t="s">
        <v>921</v>
      </c>
      <c r="D334" s="75" t="s">
        <v>922</v>
      </c>
      <c r="E334" s="75"/>
      <c r="F334" s="76" t="s">
        <v>282</v>
      </c>
      <c r="G334" s="76">
        <v>670</v>
      </c>
      <c r="H334" s="77">
        <v>3</v>
      </c>
      <c r="I334" s="80" t="str">
        <f t="shared" si="23"/>
        <v/>
      </c>
      <c r="J334" s="80" t="str">
        <f t="shared" si="22"/>
        <v/>
      </c>
      <c r="K334" s="78"/>
      <c r="L334" s="76"/>
      <c r="M334" s="76"/>
      <c r="N334" s="76"/>
      <c r="O334" s="76"/>
      <c r="P334" s="76"/>
      <c r="Q334" s="76"/>
    </row>
    <row r="335" spans="1:17" ht="24.95" customHeight="1" outlineLevel="1">
      <c r="A335" s="81">
        <f t="shared" si="20"/>
        <v>61</v>
      </c>
      <c r="B335" s="74">
        <v>1</v>
      </c>
      <c r="C335" s="75" t="s">
        <v>923</v>
      </c>
      <c r="D335" s="75" t="s">
        <v>924</v>
      </c>
      <c r="E335" s="75" t="s">
        <v>925</v>
      </c>
      <c r="F335" s="76" t="s">
        <v>182</v>
      </c>
      <c r="G335" s="76">
        <v>673</v>
      </c>
      <c r="H335" s="77">
        <v>1</v>
      </c>
      <c r="I335" s="80" t="str">
        <f t="shared" si="23"/>
        <v/>
      </c>
      <c r="J335" s="80" t="str">
        <f t="shared" si="22"/>
        <v/>
      </c>
      <c r="K335" s="78"/>
      <c r="L335" s="76"/>
      <c r="M335" s="76"/>
      <c r="N335" s="76"/>
      <c r="O335" s="76"/>
      <c r="P335" s="76"/>
      <c r="Q335" s="76"/>
    </row>
    <row r="336" spans="1:17" ht="12.75" customHeight="1" outlineLevel="1">
      <c r="A336" s="81">
        <f t="shared" si="20"/>
        <v>62</v>
      </c>
      <c r="B336" s="74">
        <v>1</v>
      </c>
      <c r="C336" s="75" t="s">
        <v>926</v>
      </c>
      <c r="D336" s="75" t="s">
        <v>927</v>
      </c>
      <c r="E336" s="75"/>
      <c r="F336" s="76" t="s">
        <v>282</v>
      </c>
      <c r="G336" s="76">
        <v>674</v>
      </c>
      <c r="H336" s="77">
        <v>3</v>
      </c>
      <c r="I336" s="80" t="str">
        <f t="shared" si="23"/>
        <v/>
      </c>
      <c r="J336" s="80" t="str">
        <f t="shared" si="22"/>
        <v/>
      </c>
      <c r="K336" s="78"/>
      <c r="L336" s="76"/>
      <c r="M336" s="76"/>
      <c r="N336" s="76"/>
      <c r="O336" s="76"/>
      <c r="P336" s="76"/>
      <c r="Q336" s="76"/>
    </row>
    <row r="337" spans="1:17" ht="12.75" customHeight="1" outlineLevel="1">
      <c r="A337" s="81">
        <f t="shared" si="20"/>
        <v>63</v>
      </c>
      <c r="B337" s="74">
        <v>1</v>
      </c>
      <c r="C337" s="75" t="s">
        <v>928</v>
      </c>
      <c r="D337" s="75" t="s">
        <v>929</v>
      </c>
      <c r="E337" s="75"/>
      <c r="F337" s="76" t="s">
        <v>436</v>
      </c>
      <c r="G337" s="76">
        <v>677</v>
      </c>
      <c r="H337" s="77">
        <v>15</v>
      </c>
      <c r="I337" s="80" t="str">
        <f t="shared" si="23"/>
        <v/>
      </c>
      <c r="J337" s="274">
        <f>IF(J338="-",_xlfn.NUMBERVALUE(I337)/100*-1,_xlfn.NUMBERVALUE(I337)/100)</f>
        <v>0</v>
      </c>
      <c r="K337" s="78"/>
      <c r="L337" s="76"/>
      <c r="M337" s="76"/>
      <c r="N337" s="76"/>
      <c r="O337" s="76"/>
      <c r="P337" s="76"/>
      <c r="Q337" s="76"/>
    </row>
    <row r="338" spans="1:17" ht="24.95" customHeight="1" outlineLevel="1">
      <c r="A338" s="81">
        <f t="shared" si="20"/>
        <v>64</v>
      </c>
      <c r="B338" s="74">
        <v>1</v>
      </c>
      <c r="C338" s="75" t="s">
        <v>930</v>
      </c>
      <c r="D338" s="75" t="s">
        <v>931</v>
      </c>
      <c r="E338" s="28" t="s">
        <v>784</v>
      </c>
      <c r="F338" s="76" t="s">
        <v>182</v>
      </c>
      <c r="G338" s="76">
        <v>692</v>
      </c>
      <c r="H338" s="77">
        <v>1</v>
      </c>
      <c r="I338" s="80" t="str">
        <f t="shared" si="23"/>
        <v/>
      </c>
      <c r="J338" s="80" t="str">
        <f t="shared" si="22"/>
        <v/>
      </c>
      <c r="K338" s="78"/>
      <c r="L338" s="76"/>
      <c r="M338" s="76"/>
      <c r="N338" s="76"/>
      <c r="O338" s="76"/>
      <c r="P338" s="76"/>
      <c r="Q338" s="76"/>
    </row>
    <row r="339" spans="1:17" ht="12.75" customHeight="1" outlineLevel="1">
      <c r="A339" s="81">
        <f t="shared" si="20"/>
        <v>65</v>
      </c>
      <c r="B339" s="74">
        <v>1</v>
      </c>
      <c r="C339" s="75" t="s">
        <v>932</v>
      </c>
      <c r="D339" s="75" t="s">
        <v>933</v>
      </c>
      <c r="E339" s="75"/>
      <c r="F339" s="76" t="s">
        <v>436</v>
      </c>
      <c r="G339" s="76">
        <v>693</v>
      </c>
      <c r="H339" s="77">
        <v>15</v>
      </c>
      <c r="I339" s="80" t="str">
        <f t="shared" si="23"/>
        <v/>
      </c>
      <c r="J339" s="274">
        <f>IF(J340="-",_xlfn.NUMBERVALUE(I339)/100*-1,_xlfn.NUMBERVALUE(I339)/100)</f>
        <v>0</v>
      </c>
      <c r="K339" s="78"/>
      <c r="L339" s="76"/>
      <c r="M339" s="76"/>
      <c r="N339" s="76"/>
      <c r="O339" s="76"/>
      <c r="P339" s="76"/>
      <c r="Q339" s="76"/>
    </row>
    <row r="340" spans="1:17" ht="24.95" customHeight="1" outlineLevel="1">
      <c r="A340" s="81">
        <f t="shared" si="20"/>
        <v>66</v>
      </c>
      <c r="B340" s="74">
        <v>1</v>
      </c>
      <c r="C340" s="75" t="s">
        <v>934</v>
      </c>
      <c r="D340" s="75" t="s">
        <v>935</v>
      </c>
      <c r="E340" s="28" t="s">
        <v>784</v>
      </c>
      <c r="F340" s="76" t="s">
        <v>182</v>
      </c>
      <c r="G340" s="76">
        <v>708</v>
      </c>
      <c r="H340" s="77">
        <v>1</v>
      </c>
      <c r="I340" s="80" t="str">
        <f t="shared" si="23"/>
        <v/>
      </c>
      <c r="J340" s="80" t="str">
        <f t="shared" si="22"/>
        <v/>
      </c>
      <c r="K340" s="78"/>
      <c r="L340" s="76"/>
      <c r="M340" s="76"/>
      <c r="N340" s="76"/>
      <c r="O340" s="76"/>
      <c r="P340" s="76"/>
      <c r="Q340" s="76"/>
    </row>
    <row r="341" spans="1:17" ht="12.75" customHeight="1" outlineLevel="1">
      <c r="A341" s="81">
        <f t="shared" si="20"/>
        <v>67</v>
      </c>
      <c r="B341" s="74">
        <v>1</v>
      </c>
      <c r="C341" s="75" t="s">
        <v>936</v>
      </c>
      <c r="D341" s="75" t="s">
        <v>937</v>
      </c>
      <c r="E341" s="75"/>
      <c r="F341" s="76" t="s">
        <v>436</v>
      </c>
      <c r="G341" s="76">
        <v>709</v>
      </c>
      <c r="H341" s="77">
        <v>15</v>
      </c>
      <c r="I341" s="80" t="str">
        <f t="shared" si="23"/>
        <v/>
      </c>
      <c r="J341" s="274">
        <f>IF(J342="-",_xlfn.NUMBERVALUE(I341)/100*-1,_xlfn.NUMBERVALUE(I341)/100)</f>
        <v>0</v>
      </c>
      <c r="K341" s="78"/>
      <c r="L341" s="76"/>
      <c r="M341" s="76"/>
      <c r="N341" s="76"/>
      <c r="O341" s="76"/>
      <c r="P341" s="76"/>
      <c r="Q341" s="76"/>
    </row>
    <row r="342" spans="1:17" ht="24.95" customHeight="1" outlineLevel="1">
      <c r="A342" s="81">
        <f t="shared" si="20"/>
        <v>68</v>
      </c>
      <c r="B342" s="74">
        <v>1</v>
      </c>
      <c r="C342" s="75" t="s">
        <v>938</v>
      </c>
      <c r="D342" s="75" t="s">
        <v>939</v>
      </c>
      <c r="E342" s="28" t="s">
        <v>784</v>
      </c>
      <c r="F342" s="76" t="s">
        <v>182</v>
      </c>
      <c r="G342" s="76">
        <v>724</v>
      </c>
      <c r="H342" s="77">
        <v>1</v>
      </c>
      <c r="I342" s="80" t="str">
        <f t="shared" si="23"/>
        <v/>
      </c>
      <c r="J342" s="80" t="str">
        <f t="shared" si="22"/>
        <v/>
      </c>
      <c r="K342" s="78"/>
      <c r="L342" s="76"/>
      <c r="M342" s="76"/>
      <c r="N342" s="76"/>
      <c r="O342" s="76"/>
      <c r="P342" s="76"/>
      <c r="Q342" s="76"/>
    </row>
    <row r="343" spans="1:17" ht="33.75" outlineLevel="1">
      <c r="A343" s="81">
        <f t="shared" si="20"/>
        <v>69</v>
      </c>
      <c r="B343" s="74">
        <v>1</v>
      </c>
      <c r="C343" s="75" t="s">
        <v>940</v>
      </c>
      <c r="D343" s="75" t="s">
        <v>941</v>
      </c>
      <c r="E343" s="75"/>
      <c r="F343" s="76" t="s">
        <v>161</v>
      </c>
      <c r="G343" s="76">
        <v>725</v>
      </c>
      <c r="H343" s="77">
        <v>4</v>
      </c>
      <c r="I343" s="80" t="str">
        <f t="shared" si="23"/>
        <v/>
      </c>
      <c r="J343" s="80" t="str">
        <f t="shared" si="22"/>
        <v/>
      </c>
      <c r="K343" s="78" t="s">
        <v>5114</v>
      </c>
      <c r="L343" s="78" t="s">
        <v>5114</v>
      </c>
      <c r="M343" s="78" t="s">
        <v>5114</v>
      </c>
      <c r="N343" s="78" t="s">
        <v>5114</v>
      </c>
      <c r="O343" s="78" t="s">
        <v>5114</v>
      </c>
      <c r="P343" s="78" t="s">
        <v>5114</v>
      </c>
      <c r="Q343" s="78" t="s">
        <v>5114</v>
      </c>
    </row>
    <row r="344" spans="1:17" ht="12.75" customHeight="1" outlineLevel="1">
      <c r="A344" s="81">
        <f t="shared" si="20"/>
        <v>70</v>
      </c>
      <c r="B344" s="74">
        <v>1</v>
      </c>
      <c r="C344" s="75" t="s">
        <v>942</v>
      </c>
      <c r="D344" s="75" t="s">
        <v>943</v>
      </c>
      <c r="E344" s="75"/>
      <c r="F344" s="76" t="s">
        <v>944</v>
      </c>
      <c r="G344" s="76">
        <v>729</v>
      </c>
      <c r="H344" s="77">
        <v>11</v>
      </c>
      <c r="I344" s="80" t="str">
        <f t="shared" si="23"/>
        <v/>
      </c>
      <c r="J344" s="80" t="str">
        <f t="shared" si="22"/>
        <v/>
      </c>
      <c r="K344" s="78"/>
      <c r="L344" s="76"/>
      <c r="M344" s="76"/>
      <c r="N344" s="76"/>
      <c r="O344" s="76"/>
      <c r="P344" s="76"/>
      <c r="Q344" s="76"/>
    </row>
    <row r="345" spans="1:17" ht="12.75" customHeight="1" outlineLevel="1">
      <c r="A345" s="81">
        <f t="shared" si="20"/>
        <v>71</v>
      </c>
      <c r="B345" s="74">
        <v>1</v>
      </c>
      <c r="C345" s="75" t="s">
        <v>945</v>
      </c>
      <c r="D345" s="75" t="s">
        <v>946</v>
      </c>
      <c r="E345" s="75"/>
      <c r="F345" s="76" t="s">
        <v>342</v>
      </c>
      <c r="G345" s="76">
        <v>740</v>
      </c>
      <c r="H345" s="77">
        <v>8</v>
      </c>
      <c r="I345" s="80" t="str">
        <f t="shared" si="23"/>
        <v/>
      </c>
      <c r="J345" s="245" t="str">
        <f>IF(AND(I345&lt;&gt;"00000000",I345&lt;&gt;""),DATE(LEFT(I345,4),MID(I345,5,2),RIGHT(I345,2)),"")</f>
        <v/>
      </c>
      <c r="K345" s="78"/>
      <c r="L345" s="76"/>
      <c r="M345" s="76"/>
      <c r="N345" s="76"/>
      <c r="O345" s="76"/>
      <c r="P345" s="76"/>
      <c r="Q345" s="76"/>
    </row>
    <row r="346" spans="1:17" ht="12.75" customHeight="1" outlineLevel="1">
      <c r="A346" s="81">
        <f t="shared" si="20"/>
        <v>72</v>
      </c>
      <c r="B346" s="74">
        <v>1</v>
      </c>
      <c r="C346" s="75" t="s">
        <v>947</v>
      </c>
      <c r="D346" s="75" t="s">
        <v>948</v>
      </c>
      <c r="E346" s="75"/>
      <c r="F346" s="76" t="s">
        <v>153</v>
      </c>
      <c r="G346" s="76">
        <v>748</v>
      </c>
      <c r="H346" s="77">
        <v>6</v>
      </c>
      <c r="I346" s="80" t="str">
        <f t="shared" si="23"/>
        <v/>
      </c>
      <c r="J346" s="256" t="str">
        <f>IF(I346&lt;&gt;"",TIMEVALUE(LEFT(I346,2)&amp;":"&amp;MID(I346,3,2)&amp;":"&amp;RIGHT(I346,2)),"")</f>
        <v/>
      </c>
      <c r="K346" s="78"/>
      <c r="L346" s="76"/>
      <c r="M346" s="76"/>
      <c r="N346" s="76"/>
      <c r="O346" s="76"/>
      <c r="P346" s="76"/>
      <c r="Q346" s="76"/>
    </row>
    <row r="347" spans="1:17" ht="12.75" customHeight="1" outlineLevel="1">
      <c r="A347" s="81">
        <f t="shared" si="20"/>
        <v>73</v>
      </c>
      <c r="B347" s="74">
        <v>1</v>
      </c>
      <c r="C347" s="75" t="s">
        <v>5211</v>
      </c>
      <c r="D347" s="75" t="s">
        <v>949</v>
      </c>
      <c r="E347" s="75"/>
      <c r="F347" s="76" t="s">
        <v>436</v>
      </c>
      <c r="G347" s="76">
        <v>754</v>
      </c>
      <c r="H347" s="77">
        <v>15</v>
      </c>
      <c r="I347" s="80" t="str">
        <f t="shared" si="23"/>
        <v/>
      </c>
      <c r="J347" s="274">
        <f>IF(J348="-",_xlfn.NUMBERVALUE(I347)/100*-1,_xlfn.NUMBERVALUE(I347)/100)</f>
        <v>0</v>
      </c>
      <c r="K347" s="78"/>
      <c r="L347" s="76"/>
      <c r="M347" s="76"/>
      <c r="N347" s="76"/>
      <c r="O347" s="76"/>
      <c r="P347" s="76"/>
      <c r="Q347" s="76"/>
    </row>
    <row r="348" spans="1:17" ht="24.95" customHeight="1" outlineLevel="1">
      <c r="A348" s="81">
        <f t="shared" si="20"/>
        <v>74</v>
      </c>
      <c r="B348" s="74">
        <v>1</v>
      </c>
      <c r="C348" s="75" t="s">
        <v>5209</v>
      </c>
      <c r="D348" s="75" t="s">
        <v>950</v>
      </c>
      <c r="E348" s="28" t="s">
        <v>784</v>
      </c>
      <c r="F348" s="76" t="s">
        <v>182</v>
      </c>
      <c r="G348" s="76">
        <v>769</v>
      </c>
      <c r="H348" s="77">
        <v>1</v>
      </c>
      <c r="I348" s="80" t="str">
        <f t="shared" si="23"/>
        <v/>
      </c>
      <c r="J348" s="80" t="str">
        <f t="shared" si="22"/>
        <v/>
      </c>
      <c r="K348" s="78"/>
      <c r="L348" s="76"/>
      <c r="M348" s="76"/>
      <c r="N348" s="76"/>
      <c r="O348" s="76"/>
      <c r="P348" s="76"/>
      <c r="Q348" s="76"/>
    </row>
    <row r="349" spans="1:17" ht="12.75" customHeight="1" outlineLevel="1">
      <c r="A349" s="81">
        <f t="shared" si="20"/>
        <v>75</v>
      </c>
      <c r="B349" s="74">
        <v>1</v>
      </c>
      <c r="C349" s="75" t="s">
        <v>5210</v>
      </c>
      <c r="D349" s="75" t="s">
        <v>951</v>
      </c>
      <c r="E349" s="75"/>
      <c r="F349" s="76" t="s">
        <v>436</v>
      </c>
      <c r="G349" s="76">
        <v>770</v>
      </c>
      <c r="H349" s="77">
        <v>15</v>
      </c>
      <c r="I349" s="80" t="str">
        <f t="shared" si="23"/>
        <v/>
      </c>
      <c r="J349" s="274">
        <f>IF(J350="-",_xlfn.NUMBERVALUE(I349)/100*-1,_xlfn.NUMBERVALUE(I349)/100)</f>
        <v>0</v>
      </c>
      <c r="K349" s="78"/>
      <c r="L349" s="76"/>
      <c r="M349" s="76"/>
      <c r="N349" s="76"/>
      <c r="O349" s="76"/>
      <c r="P349" s="76"/>
      <c r="Q349" s="76"/>
    </row>
    <row r="350" spans="1:17" ht="24.95" customHeight="1" outlineLevel="1">
      <c r="A350" s="26">
        <f t="shared" si="20"/>
        <v>76</v>
      </c>
      <c r="B350" s="74">
        <v>1</v>
      </c>
      <c r="C350" s="75" t="s">
        <v>5212</v>
      </c>
      <c r="D350" s="75" t="s">
        <v>952</v>
      </c>
      <c r="E350" s="28" t="s">
        <v>784</v>
      </c>
      <c r="F350" s="76"/>
      <c r="G350" s="76">
        <v>785</v>
      </c>
      <c r="H350" s="77">
        <v>1</v>
      </c>
      <c r="I350" s="80" t="str">
        <f t="shared" si="23"/>
        <v/>
      </c>
      <c r="J350" s="80" t="str">
        <f t="shared" si="22"/>
        <v/>
      </c>
      <c r="K350" s="78"/>
      <c r="L350" s="76"/>
      <c r="M350" s="76"/>
      <c r="N350" s="76"/>
      <c r="O350" s="76"/>
      <c r="P350" s="76"/>
      <c r="Q350" s="76"/>
    </row>
    <row r="351" spans="1:17" ht="12.75" hidden="1" customHeight="1">
      <c r="A351" s="26">
        <f t="shared" ref="A351" si="24">IF(B351=1,TRUNC(A350)+1,A350+0.1)</f>
        <v>77</v>
      </c>
      <c r="B351" s="74">
        <v>1</v>
      </c>
      <c r="C351" s="75" t="s">
        <v>5190</v>
      </c>
      <c r="D351" s="75" t="s">
        <v>5191</v>
      </c>
      <c r="E351" s="28"/>
      <c r="F351" s="76" t="s">
        <v>2466</v>
      </c>
      <c r="G351" s="76">
        <v>786</v>
      </c>
      <c r="H351" s="77">
        <v>33</v>
      </c>
      <c r="I351" s="80" t="str">
        <f t="shared" ref="I351" si="25">MID($I$2,G351,H351)</f>
        <v/>
      </c>
      <c r="J351" s="80" t="str">
        <f t="shared" si="22"/>
        <v/>
      </c>
      <c r="K351" s="78"/>
      <c r="L351" s="76"/>
      <c r="M351" s="76"/>
      <c r="N351" s="76"/>
      <c r="O351" s="76"/>
      <c r="P351" s="76"/>
      <c r="Q351" s="76" t="s">
        <v>5153</v>
      </c>
    </row>
    <row r="352" spans="1:17" ht="22.5">
      <c r="A352" s="26">
        <f t="shared" ref="A352:A356" si="26">IF(B352=1,TRUNC(A351)+1,A351+0.1)</f>
        <v>78</v>
      </c>
      <c r="B352" s="74">
        <v>1</v>
      </c>
      <c r="C352" s="26" t="s">
        <v>5197</v>
      </c>
      <c r="D352" s="75" t="s">
        <v>5192</v>
      </c>
      <c r="E352" s="28"/>
      <c r="F352" s="76" t="s">
        <v>1315</v>
      </c>
      <c r="G352" s="76">
        <v>819</v>
      </c>
      <c r="H352" s="77">
        <v>50</v>
      </c>
      <c r="I352" s="80" t="str">
        <f t="shared" ref="I352:I356" si="27">MID($I$2,G352,H352)</f>
        <v/>
      </c>
      <c r="J352" s="80" t="str">
        <f t="shared" si="22"/>
        <v/>
      </c>
      <c r="K352" s="78"/>
      <c r="L352" s="76"/>
      <c r="M352" s="76"/>
      <c r="N352" s="76"/>
      <c r="O352" s="76"/>
      <c r="P352" s="76"/>
      <c r="Q352" s="76"/>
    </row>
    <row r="353" spans="1:17" ht="22.5">
      <c r="A353" s="26">
        <f t="shared" si="26"/>
        <v>79</v>
      </c>
      <c r="B353" s="74">
        <v>1</v>
      </c>
      <c r="C353" s="26" t="s">
        <v>5194</v>
      </c>
      <c r="D353" s="75" t="s">
        <v>5193</v>
      </c>
      <c r="E353" s="28"/>
      <c r="F353" s="76" t="s">
        <v>156</v>
      </c>
      <c r="G353" s="76">
        <v>869</v>
      </c>
      <c r="H353" s="77">
        <v>2</v>
      </c>
      <c r="I353" s="80" t="str">
        <f t="shared" si="27"/>
        <v/>
      </c>
      <c r="J353" s="80" t="str">
        <f t="shared" si="22"/>
        <v/>
      </c>
      <c r="K353" s="78"/>
      <c r="L353" s="76"/>
      <c r="M353" s="76"/>
      <c r="N353" s="76"/>
      <c r="O353" s="76"/>
      <c r="P353" s="76"/>
      <c r="Q353" s="76"/>
    </row>
    <row r="354" spans="1:17" ht="22.5">
      <c r="A354" s="26">
        <f t="shared" si="26"/>
        <v>80</v>
      </c>
      <c r="B354" s="74">
        <v>1</v>
      </c>
      <c r="C354" s="75" t="s">
        <v>5198</v>
      </c>
      <c r="D354" s="75" t="s">
        <v>5203</v>
      </c>
      <c r="E354" s="28"/>
      <c r="F354" s="76" t="s">
        <v>920</v>
      </c>
      <c r="G354" s="76">
        <v>871</v>
      </c>
      <c r="H354" s="77">
        <v>70</v>
      </c>
      <c r="I354" s="80" t="str">
        <f t="shared" si="27"/>
        <v/>
      </c>
      <c r="J354" s="80" t="str">
        <f t="shared" si="22"/>
        <v/>
      </c>
      <c r="K354" s="78" t="s">
        <v>5205</v>
      </c>
      <c r="L354" s="78" t="s">
        <v>5205</v>
      </c>
      <c r="M354" s="78" t="s">
        <v>5205</v>
      </c>
      <c r="N354" s="78" t="s">
        <v>5205</v>
      </c>
      <c r="O354" s="78" t="s">
        <v>5205</v>
      </c>
      <c r="P354" s="78" t="s">
        <v>5205</v>
      </c>
      <c r="Q354" s="78" t="s">
        <v>5205</v>
      </c>
    </row>
    <row r="355" spans="1:17" ht="22.5">
      <c r="A355" s="26">
        <f t="shared" si="26"/>
        <v>81</v>
      </c>
      <c r="B355" s="74">
        <v>1</v>
      </c>
      <c r="C355" s="26" t="s">
        <v>5199</v>
      </c>
      <c r="D355" s="75" t="s">
        <v>5195</v>
      </c>
      <c r="E355" s="28"/>
      <c r="F355" s="76" t="s">
        <v>1315</v>
      </c>
      <c r="G355" s="76">
        <v>941</v>
      </c>
      <c r="H355" s="77">
        <v>50</v>
      </c>
      <c r="I355" s="80" t="str">
        <f t="shared" si="27"/>
        <v/>
      </c>
      <c r="J355" s="80" t="str">
        <f t="shared" si="22"/>
        <v/>
      </c>
      <c r="K355" s="78"/>
      <c r="L355" s="76"/>
      <c r="M355" s="76"/>
      <c r="N355" s="76"/>
      <c r="O355" s="76"/>
      <c r="P355" s="76"/>
      <c r="Q355" s="76"/>
    </row>
    <row r="356" spans="1:17" ht="22.5">
      <c r="A356" s="26">
        <f t="shared" si="26"/>
        <v>82</v>
      </c>
      <c r="B356" s="74">
        <v>1</v>
      </c>
      <c r="C356" s="26" t="s">
        <v>5200</v>
      </c>
      <c r="D356" s="75" t="s">
        <v>5196</v>
      </c>
      <c r="E356" s="28"/>
      <c r="F356" s="76" t="s">
        <v>156</v>
      </c>
      <c r="G356" s="76">
        <v>991</v>
      </c>
      <c r="H356" s="77">
        <v>2</v>
      </c>
      <c r="I356" s="80" t="str">
        <f t="shared" si="27"/>
        <v/>
      </c>
      <c r="J356" s="80" t="str">
        <f t="shared" si="22"/>
        <v/>
      </c>
      <c r="K356" s="78"/>
      <c r="L356" s="76"/>
      <c r="M356" s="76"/>
      <c r="N356" s="76"/>
      <c r="O356" s="76"/>
      <c r="P356" s="76"/>
      <c r="Q356" s="76"/>
    </row>
    <row r="357" spans="1:17" ht="12.75" customHeight="1">
      <c r="A357" s="26">
        <f t="shared" ref="A357" si="28">IF(B357=1,TRUNC(A356)+1,A356+0.1)</f>
        <v>83</v>
      </c>
      <c r="B357" s="74">
        <v>1</v>
      </c>
      <c r="C357" s="26" t="s">
        <v>5456</v>
      </c>
      <c r="D357" s="75" t="s">
        <v>5458</v>
      </c>
      <c r="E357" s="28"/>
      <c r="F357" s="76" t="s">
        <v>1315</v>
      </c>
      <c r="G357" s="76">
        <v>993</v>
      </c>
      <c r="H357" s="77">
        <v>50</v>
      </c>
      <c r="I357" s="80" t="str">
        <f t="shared" ref="I357" si="29">MID($I$2,G357,H357)</f>
        <v/>
      </c>
      <c r="J357" s="80" t="str">
        <f t="shared" si="22"/>
        <v/>
      </c>
      <c r="K357" s="78" t="s">
        <v>5457</v>
      </c>
      <c r="L357" s="78" t="s">
        <v>5457</v>
      </c>
      <c r="M357" s="78" t="s">
        <v>5457</v>
      </c>
      <c r="N357" s="78" t="s">
        <v>5457</v>
      </c>
      <c r="O357" s="78" t="s">
        <v>5457</v>
      </c>
      <c r="P357" s="78" t="s">
        <v>5457</v>
      </c>
      <c r="Q357" s="78" t="s">
        <v>5457</v>
      </c>
    </row>
    <row r="358" spans="1:17" ht="24.95" customHeight="1">
      <c r="A358" s="26">
        <f t="shared" ref="A358" si="30">IF(B358=1,TRUNC(A357)+1,A357+0.1)</f>
        <v>84</v>
      </c>
      <c r="B358" s="74">
        <v>1</v>
      </c>
      <c r="C358" s="26" t="s">
        <v>5477</v>
      </c>
      <c r="D358" s="75" t="s">
        <v>5482</v>
      </c>
      <c r="E358" s="28" t="s">
        <v>5480</v>
      </c>
      <c r="F358" s="76" t="s">
        <v>182</v>
      </c>
      <c r="G358" s="76">
        <v>1043</v>
      </c>
      <c r="H358" s="77">
        <v>1</v>
      </c>
      <c r="I358" s="80" t="str">
        <f t="shared" ref="I358" si="31">MID($I$2,G358,H358)</f>
        <v/>
      </c>
      <c r="J358" s="80" t="str">
        <f t="shared" si="22"/>
        <v/>
      </c>
      <c r="K358" s="78"/>
      <c r="L358" s="78"/>
      <c r="M358" s="78"/>
      <c r="N358" s="78"/>
      <c r="O358" s="78"/>
      <c r="P358" s="78"/>
      <c r="Q358" s="78"/>
    </row>
    <row r="359" spans="1:17" ht="12.75" customHeight="1">
      <c r="A359" s="26">
        <f t="shared" ref="A359:A360" si="32">IF(B359=1,TRUNC(A358)+1,A358+0.1)</f>
        <v>85</v>
      </c>
      <c r="B359" s="74">
        <v>1</v>
      </c>
      <c r="C359" s="26" t="s">
        <v>5478</v>
      </c>
      <c r="D359" s="75" t="s">
        <v>5483</v>
      </c>
      <c r="E359" s="28"/>
      <c r="F359" s="76" t="s">
        <v>436</v>
      </c>
      <c r="G359" s="76">
        <v>1044</v>
      </c>
      <c r="H359" s="77">
        <v>15</v>
      </c>
      <c r="I359" s="232" t="str">
        <f t="shared" ref="I359:I360" si="33">MID($I$2,G359,H359)</f>
        <v/>
      </c>
      <c r="J359" s="274">
        <f>IF(J360="-",_xlfn.NUMBERVALUE(I359)/100*-1,_xlfn.NUMBERVALUE(I359)/100)</f>
        <v>0</v>
      </c>
      <c r="K359" s="78"/>
      <c r="L359" s="78"/>
      <c r="M359" s="78"/>
      <c r="N359" s="78"/>
      <c r="O359" s="78"/>
      <c r="P359" s="78"/>
      <c r="Q359" s="78"/>
    </row>
    <row r="360" spans="1:17" ht="24.95" customHeight="1">
      <c r="A360" s="26">
        <f t="shared" si="32"/>
        <v>86</v>
      </c>
      <c r="B360" s="74">
        <v>1</v>
      </c>
      <c r="C360" s="26" t="s">
        <v>5481</v>
      </c>
      <c r="D360" s="75" t="s">
        <v>5479</v>
      </c>
      <c r="E360" s="28" t="s">
        <v>784</v>
      </c>
      <c r="F360" s="76" t="s">
        <v>182</v>
      </c>
      <c r="G360" s="76">
        <v>1059</v>
      </c>
      <c r="H360" s="77">
        <v>1</v>
      </c>
      <c r="I360" s="80" t="str">
        <f t="shared" si="33"/>
        <v/>
      </c>
      <c r="J360" s="80" t="str">
        <f t="shared" si="22"/>
        <v/>
      </c>
      <c r="K360" s="78"/>
      <c r="L360" s="78"/>
      <c r="M360" s="78"/>
      <c r="N360" s="78"/>
      <c r="O360" s="78"/>
      <c r="P360" s="78"/>
      <c r="Q360" s="78"/>
    </row>
    <row r="361" spans="1:17" ht="12.75" customHeight="1">
      <c r="A361" s="26">
        <f t="shared" ref="A361:A362" si="34">IF(B361=1,TRUNC(A360)+1,A360+0.1)</f>
        <v>87</v>
      </c>
      <c r="B361" s="74">
        <v>1</v>
      </c>
      <c r="C361" s="26" t="s">
        <v>5557</v>
      </c>
      <c r="D361" s="75" t="s">
        <v>5559</v>
      </c>
      <c r="E361" s="28"/>
      <c r="F361" s="76" t="s">
        <v>204</v>
      </c>
      <c r="G361" s="76">
        <f>G360+H360</f>
        <v>1060</v>
      </c>
      <c r="H361" s="77">
        <v>17</v>
      </c>
      <c r="I361" s="232" t="str">
        <f t="shared" ref="I361:I362" si="35">MID($I$2,G361,H361)</f>
        <v/>
      </c>
      <c r="J361" s="274">
        <f>IF(J362="-",_xlfn.NUMBERVALUE(I361)/100*-1,_xlfn.NUMBERVALUE(I361)/100)</f>
        <v>0</v>
      </c>
      <c r="K361" s="78"/>
      <c r="L361" s="78"/>
      <c r="M361" s="78"/>
      <c r="N361" s="78"/>
      <c r="O361" s="78"/>
      <c r="P361" s="78"/>
      <c r="Q361" s="78"/>
    </row>
    <row r="362" spans="1:17" ht="24.95" customHeight="1">
      <c r="A362" s="26">
        <f t="shared" si="34"/>
        <v>88</v>
      </c>
      <c r="B362" s="74">
        <v>1</v>
      </c>
      <c r="C362" s="26" t="s">
        <v>5558</v>
      </c>
      <c r="D362" s="75" t="s">
        <v>5560</v>
      </c>
      <c r="E362" s="28" t="s">
        <v>784</v>
      </c>
      <c r="F362" s="76" t="s">
        <v>182</v>
      </c>
      <c r="G362" s="76">
        <f>G361+H361</f>
        <v>1077</v>
      </c>
      <c r="H362" s="77">
        <v>1</v>
      </c>
      <c r="I362" s="80" t="str">
        <f t="shared" si="35"/>
        <v/>
      </c>
      <c r="J362" s="80" t="str">
        <f t="shared" si="22"/>
        <v/>
      </c>
      <c r="K362" s="78"/>
      <c r="L362" s="78"/>
      <c r="M362" s="78"/>
      <c r="N362" s="78"/>
      <c r="O362" s="78"/>
      <c r="P362" s="78"/>
      <c r="Q362" s="78"/>
    </row>
    <row r="363" spans="1:17" ht="12.75" customHeight="1">
      <c r="A363" s="26">
        <f t="shared" ref="A363:A372" si="36">IF(B363=1,TRUNC(A362)+1,A362+0.1)</f>
        <v>89</v>
      </c>
      <c r="B363" s="74">
        <v>1</v>
      </c>
      <c r="C363" s="26" t="s">
        <v>5561</v>
      </c>
      <c r="D363" s="75" t="s">
        <v>5565</v>
      </c>
      <c r="E363" s="28"/>
      <c r="F363" s="76" t="s">
        <v>282</v>
      </c>
      <c r="G363" s="76">
        <f>G362+H362</f>
        <v>1078</v>
      </c>
      <c r="H363" s="77">
        <v>3</v>
      </c>
      <c r="I363" s="232" t="str">
        <f t="shared" ref="I363:I365" si="37">MID($I$2,G363,H363)</f>
        <v/>
      </c>
      <c r="J363" s="232" t="str">
        <f t="shared" si="22"/>
        <v/>
      </c>
      <c r="K363" s="78"/>
      <c r="L363" s="78"/>
      <c r="M363" s="78"/>
      <c r="N363" s="78"/>
      <c r="O363" s="78"/>
      <c r="P363" s="78"/>
      <c r="Q363" s="78"/>
    </row>
    <row r="364" spans="1:17" ht="12.75" customHeight="1">
      <c r="A364" s="26">
        <f t="shared" si="36"/>
        <v>90</v>
      </c>
      <c r="B364" s="74">
        <v>1</v>
      </c>
      <c r="C364" s="26" t="s">
        <v>5562</v>
      </c>
      <c r="D364" s="75" t="s">
        <v>5564</v>
      </c>
      <c r="E364" s="28"/>
      <c r="F364" s="76" t="s">
        <v>204</v>
      </c>
      <c r="G364" s="76">
        <f t="shared" ref="G364:G372" si="38">G363+H363</f>
        <v>1081</v>
      </c>
      <c r="H364" s="77">
        <v>17</v>
      </c>
      <c r="I364" s="232" t="str">
        <f t="shared" si="37"/>
        <v/>
      </c>
      <c r="J364" s="274">
        <f>IF(J365="-",_xlfn.NUMBERVALUE(I364)/100*-1,_xlfn.NUMBERVALUE(I364)/100)</f>
        <v>0</v>
      </c>
      <c r="K364" s="78"/>
      <c r="L364" s="78"/>
      <c r="M364" s="78"/>
      <c r="N364" s="78"/>
      <c r="O364" s="78"/>
      <c r="P364" s="78"/>
      <c r="Q364" s="78"/>
    </row>
    <row r="365" spans="1:17" ht="24.95" customHeight="1">
      <c r="A365" s="26">
        <f t="shared" si="36"/>
        <v>91</v>
      </c>
      <c r="B365" s="74">
        <v>1</v>
      </c>
      <c r="C365" s="26" t="s">
        <v>5563</v>
      </c>
      <c r="D365" s="75" t="s">
        <v>5566</v>
      </c>
      <c r="E365" s="28" t="s">
        <v>784</v>
      </c>
      <c r="F365" s="76" t="s">
        <v>182</v>
      </c>
      <c r="G365" s="76">
        <f t="shared" si="38"/>
        <v>1098</v>
      </c>
      <c r="H365" s="77">
        <v>1</v>
      </c>
      <c r="I365" s="80" t="str">
        <f t="shared" si="37"/>
        <v/>
      </c>
      <c r="J365" s="80" t="str">
        <f t="shared" si="22"/>
        <v/>
      </c>
      <c r="K365" s="78"/>
      <c r="L365" s="78"/>
      <c r="M365" s="78"/>
      <c r="N365" s="78"/>
      <c r="O365" s="78"/>
      <c r="P365" s="78"/>
      <c r="Q365" s="78"/>
    </row>
    <row r="366" spans="1:17" ht="12.75" customHeight="1">
      <c r="A366" s="26">
        <f t="shared" si="36"/>
        <v>92</v>
      </c>
      <c r="B366" s="74">
        <v>1</v>
      </c>
      <c r="C366" s="26" t="s">
        <v>5573</v>
      </c>
      <c r="D366" s="75" t="s">
        <v>5575</v>
      </c>
      <c r="E366" s="28"/>
      <c r="F366" s="76" t="s">
        <v>215</v>
      </c>
      <c r="G366" s="76">
        <f t="shared" si="38"/>
        <v>1099</v>
      </c>
      <c r="H366" s="77">
        <v>9</v>
      </c>
      <c r="I366" s="232" t="str">
        <f t="shared" ref="I366:I367" si="39">MID($I$2,G366,H366)</f>
        <v/>
      </c>
      <c r="J366" s="274">
        <f>IF(J367="-",_xlfn.NUMBERVALUE(I366)/100000*-1,_xlfn.NUMBERVALUE(I366)/100000)</f>
        <v>0</v>
      </c>
      <c r="K366" s="78"/>
      <c r="L366" s="78"/>
      <c r="M366" s="78"/>
      <c r="N366" s="78"/>
      <c r="O366" s="78"/>
      <c r="P366" s="78"/>
      <c r="Q366" s="78"/>
    </row>
    <row r="367" spans="1:17" ht="24.95" customHeight="1">
      <c r="A367" s="26">
        <f t="shared" si="36"/>
        <v>93</v>
      </c>
      <c r="B367" s="74">
        <v>1</v>
      </c>
      <c r="C367" s="26" t="s">
        <v>5574</v>
      </c>
      <c r="D367" s="75" t="s">
        <v>5576</v>
      </c>
      <c r="E367" s="28" t="s">
        <v>784</v>
      </c>
      <c r="F367" s="76" t="s">
        <v>182</v>
      </c>
      <c r="G367" s="76">
        <f t="shared" si="38"/>
        <v>1108</v>
      </c>
      <c r="H367" s="77">
        <v>1</v>
      </c>
      <c r="I367" s="80" t="str">
        <f t="shared" si="39"/>
        <v/>
      </c>
      <c r="J367" s="80" t="str">
        <f t="shared" si="22"/>
        <v/>
      </c>
      <c r="K367" s="78"/>
      <c r="L367" s="78"/>
      <c r="M367" s="78"/>
      <c r="N367" s="78"/>
      <c r="O367" s="78"/>
      <c r="P367" s="78"/>
      <c r="Q367" s="78"/>
    </row>
    <row r="368" spans="1:17" ht="12.75" customHeight="1">
      <c r="A368" s="26">
        <f t="shared" si="36"/>
        <v>94</v>
      </c>
      <c r="B368" s="74">
        <v>1</v>
      </c>
      <c r="C368" s="26" t="s">
        <v>5567</v>
      </c>
      <c r="D368" s="75" t="s">
        <v>5570</v>
      </c>
      <c r="E368" s="28"/>
      <c r="F368" s="76" t="s">
        <v>282</v>
      </c>
      <c r="G368" s="76">
        <f t="shared" si="38"/>
        <v>1109</v>
      </c>
      <c r="H368" s="77">
        <v>3</v>
      </c>
      <c r="I368" s="232" t="str">
        <f t="shared" ref="I368:I370" si="40">MID($I$2,G368,H368)</f>
        <v/>
      </c>
      <c r="J368" s="232" t="str">
        <f t="shared" si="22"/>
        <v/>
      </c>
      <c r="K368" s="78"/>
      <c r="L368" s="78"/>
      <c r="M368" s="78"/>
      <c r="N368" s="78"/>
      <c r="O368" s="78"/>
      <c r="P368" s="78"/>
      <c r="Q368" s="78"/>
    </row>
    <row r="369" spans="1:17" ht="12.75" customHeight="1">
      <c r="A369" s="26">
        <f t="shared" si="36"/>
        <v>95</v>
      </c>
      <c r="B369" s="74">
        <v>1</v>
      </c>
      <c r="C369" s="26" t="s">
        <v>5568</v>
      </c>
      <c r="D369" s="75" t="s">
        <v>5571</v>
      </c>
      <c r="E369" s="28"/>
      <c r="F369" s="76" t="s">
        <v>204</v>
      </c>
      <c r="G369" s="76">
        <f t="shared" si="38"/>
        <v>1112</v>
      </c>
      <c r="H369" s="77">
        <v>17</v>
      </c>
      <c r="I369" s="232" t="str">
        <f t="shared" si="40"/>
        <v/>
      </c>
      <c r="J369" s="274">
        <f>IF(J370="-",_xlfn.NUMBERVALUE(I369)/100*-1,_xlfn.NUMBERVALUE(I369)/100)</f>
        <v>0</v>
      </c>
      <c r="K369" s="78"/>
      <c r="L369" s="78"/>
      <c r="M369" s="78"/>
      <c r="N369" s="78"/>
      <c r="O369" s="78"/>
      <c r="P369" s="78"/>
      <c r="Q369" s="78"/>
    </row>
    <row r="370" spans="1:17" ht="24.95" customHeight="1">
      <c r="A370" s="26">
        <f t="shared" si="36"/>
        <v>96</v>
      </c>
      <c r="B370" s="74">
        <v>1</v>
      </c>
      <c r="C370" s="26" t="s">
        <v>5569</v>
      </c>
      <c r="D370" s="75" t="s">
        <v>5572</v>
      </c>
      <c r="E370" s="28" t="s">
        <v>784</v>
      </c>
      <c r="F370" s="76" t="s">
        <v>182</v>
      </c>
      <c r="G370" s="76">
        <f t="shared" si="38"/>
        <v>1129</v>
      </c>
      <c r="H370" s="77">
        <v>1</v>
      </c>
      <c r="I370" s="80" t="str">
        <f t="shared" si="40"/>
        <v/>
      </c>
      <c r="J370" s="80" t="str">
        <f t="shared" si="22"/>
        <v/>
      </c>
      <c r="K370" s="78"/>
      <c r="L370" s="78"/>
      <c r="M370" s="78"/>
      <c r="N370" s="78"/>
      <c r="O370" s="78"/>
      <c r="P370" s="78"/>
      <c r="Q370" s="78"/>
    </row>
    <row r="371" spans="1:17" ht="12.75" customHeight="1">
      <c r="A371" s="26">
        <f t="shared" si="36"/>
        <v>97</v>
      </c>
      <c r="B371" s="74">
        <v>1</v>
      </c>
      <c r="C371" s="26" t="s">
        <v>5577</v>
      </c>
      <c r="D371" s="75" t="s">
        <v>5579</v>
      </c>
      <c r="E371" s="28"/>
      <c r="F371" s="76" t="s">
        <v>215</v>
      </c>
      <c r="G371" s="76">
        <f t="shared" si="38"/>
        <v>1130</v>
      </c>
      <c r="H371" s="77">
        <v>9</v>
      </c>
      <c r="I371" s="80" t="str">
        <f t="shared" ref="I371:I372" si="41">MID($I$2,G371,H371)</f>
        <v/>
      </c>
      <c r="J371" s="274">
        <f>IF(J372="-",_xlfn.NUMBERVALUE(I371)/100000*-1,_xlfn.NUMBERVALUE(I371)/100000)</f>
        <v>0</v>
      </c>
      <c r="K371" s="78"/>
      <c r="L371" s="78"/>
      <c r="M371" s="78"/>
      <c r="N371" s="78"/>
      <c r="O371" s="78"/>
      <c r="P371" s="78"/>
      <c r="Q371" s="78"/>
    </row>
    <row r="372" spans="1:17" ht="24.95" customHeight="1">
      <c r="A372" s="26">
        <f t="shared" si="36"/>
        <v>98</v>
      </c>
      <c r="B372" s="74">
        <v>1</v>
      </c>
      <c r="C372" s="26" t="s">
        <v>5578</v>
      </c>
      <c r="D372" s="75" t="s">
        <v>5580</v>
      </c>
      <c r="E372" s="28" t="s">
        <v>784</v>
      </c>
      <c r="F372" s="76" t="s">
        <v>182</v>
      </c>
      <c r="G372" s="76">
        <f t="shared" si="38"/>
        <v>1139</v>
      </c>
      <c r="H372" s="77">
        <v>1</v>
      </c>
      <c r="I372" s="80" t="str">
        <f t="shared" si="41"/>
        <v/>
      </c>
      <c r="J372" s="80" t="str">
        <f t="shared" si="22"/>
        <v/>
      </c>
      <c r="K372" s="78"/>
      <c r="L372" s="78"/>
      <c r="M372" s="78"/>
      <c r="N372" s="78"/>
      <c r="O372" s="78"/>
      <c r="P372" s="78"/>
      <c r="Q372" s="78"/>
    </row>
    <row r="373" spans="1:17" ht="12.75" customHeight="1">
      <c r="A373" s="26">
        <f t="shared" ref="A373:A374" si="42">IF(B373=1,TRUNC(A372)+1,A372+0.1)</f>
        <v>99</v>
      </c>
      <c r="B373" s="74">
        <v>1</v>
      </c>
      <c r="C373" s="26" t="s">
        <v>5612</v>
      </c>
      <c r="D373" s="75" t="s">
        <v>5613</v>
      </c>
      <c r="E373" s="28"/>
      <c r="F373" s="76" t="s">
        <v>204</v>
      </c>
      <c r="G373" s="76">
        <f t="shared" ref="G373:G374" si="43">G372+H372</f>
        <v>1140</v>
      </c>
      <c r="H373" s="77">
        <v>17</v>
      </c>
      <c r="I373" s="80" t="str">
        <f t="shared" ref="I373:I374" si="44">MID($I$2,G373,H373)</f>
        <v/>
      </c>
      <c r="J373" s="274">
        <f>IF(J374="-",_xlfn.NUMBERVALUE(I373)/100*-1,_xlfn.NUMBERVALUE(I373)/100)</f>
        <v>0</v>
      </c>
      <c r="K373" s="78"/>
      <c r="L373" s="78"/>
      <c r="M373" s="78"/>
      <c r="N373" s="78"/>
      <c r="O373" s="78"/>
      <c r="P373" s="78"/>
      <c r="Q373" s="78"/>
    </row>
    <row r="374" spans="1:17" ht="24.95" customHeight="1">
      <c r="A374" s="26">
        <f t="shared" si="42"/>
        <v>100</v>
      </c>
      <c r="B374" s="74">
        <v>1</v>
      </c>
      <c r="C374" s="26" t="s">
        <v>5615</v>
      </c>
      <c r="D374" s="75" t="s">
        <v>5614</v>
      </c>
      <c r="E374" s="28" t="s">
        <v>784</v>
      </c>
      <c r="F374" s="76" t="s">
        <v>182</v>
      </c>
      <c r="G374" s="76">
        <f t="shared" si="43"/>
        <v>1157</v>
      </c>
      <c r="H374" s="77">
        <v>1</v>
      </c>
      <c r="I374" s="80" t="str">
        <f t="shared" si="44"/>
        <v/>
      </c>
      <c r="J374" s="80" t="str">
        <f t="shared" si="22"/>
        <v/>
      </c>
      <c r="K374" s="78"/>
      <c r="L374" s="78"/>
      <c r="M374" s="78"/>
      <c r="N374" s="78"/>
      <c r="O374" s="78"/>
      <c r="P374" s="78"/>
      <c r="Q374" s="78"/>
    </row>
    <row r="375" spans="1:17" ht="22.5">
      <c r="A375" s="26">
        <f t="shared" ref="A375:A376" si="45">IF(B375=1,TRUNC(A374)+1,A374+0.1)</f>
        <v>101</v>
      </c>
      <c r="B375" s="74">
        <v>1</v>
      </c>
      <c r="C375" s="26" t="s">
        <v>5616</v>
      </c>
      <c r="D375" s="75" t="s">
        <v>5618</v>
      </c>
      <c r="E375" s="28"/>
      <c r="F375" s="76" t="s">
        <v>204</v>
      </c>
      <c r="G375" s="76">
        <f t="shared" ref="G375:G376" si="46">G374+H374</f>
        <v>1158</v>
      </c>
      <c r="H375" s="77">
        <v>17</v>
      </c>
      <c r="I375" s="80" t="str">
        <f t="shared" ref="I375:I376" si="47">MID($I$2,G375,H375)</f>
        <v/>
      </c>
      <c r="J375" s="274">
        <f>IF(J376="-",_xlfn.NUMBERVALUE(I375)/100*-1,_xlfn.NUMBERVALUE(I375)/100)</f>
        <v>0</v>
      </c>
      <c r="K375" s="78"/>
      <c r="L375" s="78"/>
      <c r="M375" s="78"/>
      <c r="N375" s="78"/>
      <c r="O375" s="78"/>
      <c r="P375" s="78"/>
      <c r="Q375" s="78"/>
    </row>
    <row r="376" spans="1:17" ht="24.95" customHeight="1">
      <c r="A376" s="26">
        <f t="shared" si="45"/>
        <v>102</v>
      </c>
      <c r="B376" s="74">
        <v>1</v>
      </c>
      <c r="C376" s="26" t="s">
        <v>5617</v>
      </c>
      <c r="D376" s="75" t="s">
        <v>5619</v>
      </c>
      <c r="E376" s="28" t="s">
        <v>784</v>
      </c>
      <c r="F376" s="76" t="s">
        <v>182</v>
      </c>
      <c r="G376" s="76">
        <f t="shared" si="46"/>
        <v>1175</v>
      </c>
      <c r="H376" s="77">
        <v>1</v>
      </c>
      <c r="I376" s="80" t="str">
        <f t="shared" si="47"/>
        <v/>
      </c>
      <c r="J376" s="80" t="str">
        <f t="shared" si="22"/>
        <v/>
      </c>
      <c r="K376" s="78"/>
      <c r="L376" s="78"/>
      <c r="M376" s="78"/>
      <c r="N376" s="78"/>
      <c r="O376" s="78"/>
      <c r="P376" s="78"/>
      <c r="Q376" s="78"/>
    </row>
    <row r="377" spans="1:17" ht="12.75" customHeight="1">
      <c r="A377" s="26">
        <f t="shared" ref="A377:A378" si="48">IF(B377=1,TRUNC(A376)+1,A376+0.1)</f>
        <v>103</v>
      </c>
      <c r="B377" s="74">
        <v>1</v>
      </c>
      <c r="C377" s="26" t="s">
        <v>5620</v>
      </c>
      <c r="D377" s="75" t="s">
        <v>5622</v>
      </c>
      <c r="E377" s="28"/>
      <c r="F377" s="76" t="s">
        <v>204</v>
      </c>
      <c r="G377" s="76">
        <f t="shared" ref="G377:G383" si="49">G376+H376</f>
        <v>1176</v>
      </c>
      <c r="H377" s="77">
        <v>17</v>
      </c>
      <c r="I377" s="80" t="str">
        <f t="shared" ref="I377:I378" si="50">MID($I$2,G377,H377)</f>
        <v/>
      </c>
      <c r="J377" s="274">
        <f>IF(J378="-",_xlfn.NUMBERVALUE(I377)/100*-1,_xlfn.NUMBERVALUE(I377)/100)</f>
        <v>0</v>
      </c>
      <c r="K377" s="78"/>
      <c r="L377" s="78"/>
      <c r="M377" s="78"/>
      <c r="N377" s="78"/>
      <c r="O377" s="78"/>
      <c r="P377" s="78"/>
      <c r="Q377" s="78"/>
    </row>
    <row r="378" spans="1:17" ht="24.95" customHeight="1">
      <c r="A378" s="26">
        <f t="shared" si="48"/>
        <v>104</v>
      </c>
      <c r="B378" s="74">
        <v>1</v>
      </c>
      <c r="C378" s="26" t="s">
        <v>5621</v>
      </c>
      <c r="D378" s="75" t="s">
        <v>5623</v>
      </c>
      <c r="E378" s="28" t="s">
        <v>784</v>
      </c>
      <c r="F378" s="76" t="s">
        <v>182</v>
      </c>
      <c r="G378" s="76">
        <f t="shared" si="49"/>
        <v>1193</v>
      </c>
      <c r="H378" s="77">
        <v>1</v>
      </c>
      <c r="I378" s="80" t="str">
        <f t="shared" si="50"/>
        <v/>
      </c>
      <c r="J378" s="80" t="str">
        <f t="shared" si="22"/>
        <v/>
      </c>
      <c r="K378" s="78"/>
      <c r="L378" s="78"/>
      <c r="M378" s="78"/>
      <c r="N378" s="78"/>
      <c r="O378" s="78"/>
      <c r="P378" s="78"/>
      <c r="Q378" s="78"/>
    </row>
    <row r="379" spans="1:17" ht="22.5">
      <c r="A379" s="26">
        <f t="shared" ref="A379:A385" si="51">IF(B379=1,TRUNC(A378)+1,A378+0.1)</f>
        <v>105</v>
      </c>
      <c r="B379" s="74">
        <v>1</v>
      </c>
      <c r="C379" s="26" t="s">
        <v>5625</v>
      </c>
      <c r="D379" s="75" t="s">
        <v>5630</v>
      </c>
      <c r="E379" s="28"/>
      <c r="F379" s="76"/>
      <c r="G379" s="76">
        <f t="shared" si="49"/>
        <v>1194</v>
      </c>
      <c r="H379" s="77">
        <v>18</v>
      </c>
      <c r="I379" s="80" t="str">
        <f t="shared" ref="I379:I385" si="52">MID($I$2,G379,H379)</f>
        <v/>
      </c>
      <c r="J379" s="313" t="str">
        <f t="shared" si="22"/>
        <v/>
      </c>
      <c r="K379" s="78" t="s">
        <v>5624</v>
      </c>
      <c r="L379" s="78" t="s">
        <v>5624</v>
      </c>
      <c r="M379" s="78" t="s">
        <v>5624</v>
      </c>
      <c r="N379" s="78" t="s">
        <v>5624</v>
      </c>
      <c r="O379" s="78" t="s">
        <v>5624</v>
      </c>
      <c r="P379" s="78"/>
      <c r="Q379" s="78"/>
    </row>
    <row r="380" spans="1:17" ht="12.75" customHeight="1">
      <c r="A380" s="26">
        <f t="shared" si="51"/>
        <v>105.1</v>
      </c>
      <c r="B380" s="74">
        <v>2</v>
      </c>
      <c r="C380" s="26" t="s">
        <v>5626</v>
      </c>
      <c r="D380" s="75" t="s">
        <v>5631</v>
      </c>
      <c r="E380" s="28"/>
      <c r="F380" s="76" t="s">
        <v>4989</v>
      </c>
      <c r="G380" s="76">
        <v>1194</v>
      </c>
      <c r="H380" s="77">
        <v>13</v>
      </c>
      <c r="I380" s="80" t="str">
        <f t="shared" si="52"/>
        <v/>
      </c>
      <c r="J380" s="80">
        <f>_xlfn.NUMBERVALUE(I380)/10^J382</f>
        <v>0</v>
      </c>
      <c r="K380" s="78"/>
      <c r="L380" s="78"/>
      <c r="M380" s="78"/>
      <c r="N380" s="78"/>
      <c r="O380" s="78"/>
      <c r="P380" s="78"/>
      <c r="Q380" s="78"/>
    </row>
    <row r="381" spans="1:17" ht="24.95" customHeight="1">
      <c r="A381" s="26">
        <f t="shared" si="51"/>
        <v>105.19999999999999</v>
      </c>
      <c r="B381" s="74">
        <v>2</v>
      </c>
      <c r="C381" s="26" t="s">
        <v>5627</v>
      </c>
      <c r="D381" s="75" t="s">
        <v>5632</v>
      </c>
      <c r="E381" s="28" t="s">
        <v>784</v>
      </c>
      <c r="F381" s="76" t="s">
        <v>182</v>
      </c>
      <c r="G381" s="76">
        <f t="shared" si="49"/>
        <v>1207</v>
      </c>
      <c r="H381" s="77">
        <v>1</v>
      </c>
      <c r="I381" s="80" t="str">
        <f t="shared" si="52"/>
        <v/>
      </c>
      <c r="J381" s="80" t="str">
        <f t="shared" si="22"/>
        <v/>
      </c>
      <c r="K381" s="78"/>
      <c r="L381" s="78"/>
      <c r="M381" s="78"/>
      <c r="N381" s="78"/>
      <c r="O381" s="78"/>
      <c r="P381" s="78"/>
      <c r="Q381" s="78"/>
    </row>
    <row r="382" spans="1:17" ht="12.75" customHeight="1">
      <c r="A382" s="26">
        <f t="shared" si="51"/>
        <v>105.29999999999998</v>
      </c>
      <c r="B382" s="74">
        <v>2</v>
      </c>
      <c r="C382" s="26" t="s">
        <v>5628</v>
      </c>
      <c r="D382" s="75" t="s">
        <v>5633</v>
      </c>
      <c r="E382" s="28"/>
      <c r="F382" s="76" t="s">
        <v>456</v>
      </c>
      <c r="G382" s="76">
        <f t="shared" si="49"/>
        <v>1208</v>
      </c>
      <c r="H382" s="77">
        <v>3</v>
      </c>
      <c r="I382" s="80" t="str">
        <f t="shared" si="52"/>
        <v/>
      </c>
      <c r="J382" s="33">
        <f>_xlfn.NUMBERVALUE(I382)</f>
        <v>0</v>
      </c>
      <c r="K382" s="78"/>
      <c r="L382" s="78"/>
      <c r="M382" s="78"/>
      <c r="N382" s="78"/>
      <c r="O382" s="78"/>
      <c r="P382" s="78"/>
      <c r="Q382" s="78"/>
    </row>
    <row r="383" spans="1:17" ht="24.95" customHeight="1">
      <c r="A383" s="26">
        <f t="shared" si="51"/>
        <v>105.39999999999998</v>
      </c>
      <c r="B383" s="74">
        <v>2</v>
      </c>
      <c r="C383" s="26" t="s">
        <v>5629</v>
      </c>
      <c r="D383" s="75" t="s">
        <v>5634</v>
      </c>
      <c r="E383" s="28" t="s">
        <v>784</v>
      </c>
      <c r="F383" s="76" t="s">
        <v>182</v>
      </c>
      <c r="G383" s="76">
        <f t="shared" si="49"/>
        <v>1211</v>
      </c>
      <c r="H383" s="77">
        <v>1</v>
      </c>
      <c r="I383" s="80" t="str">
        <f t="shared" si="52"/>
        <v/>
      </c>
      <c r="J383" s="80" t="str">
        <f t="shared" si="22"/>
        <v/>
      </c>
      <c r="K383" s="78"/>
      <c r="L383" s="78"/>
      <c r="M383" s="78"/>
      <c r="N383" s="78"/>
      <c r="O383" s="78"/>
      <c r="P383" s="78"/>
      <c r="Q383" s="78"/>
    </row>
    <row r="384" spans="1:17" ht="22.5">
      <c r="A384" s="26">
        <f t="shared" si="51"/>
        <v>106</v>
      </c>
      <c r="B384" s="74">
        <v>1</v>
      </c>
      <c r="C384" s="26" t="s">
        <v>5640</v>
      </c>
      <c r="D384" s="75" t="s">
        <v>5642</v>
      </c>
      <c r="E384" s="28"/>
      <c r="F384" s="76" t="s">
        <v>204</v>
      </c>
      <c r="G384" s="76">
        <f t="shared" ref="G384:G385" si="53">G383+H383</f>
        <v>1212</v>
      </c>
      <c r="H384" s="77">
        <v>17</v>
      </c>
      <c r="I384" s="80" t="str">
        <f t="shared" si="52"/>
        <v/>
      </c>
      <c r="J384" s="274">
        <f>IF(J385="-",_xlfn.NUMBERVALUE(I384)/100*-1,_xlfn.NUMBERVALUE(I384)/100)</f>
        <v>0</v>
      </c>
      <c r="K384" s="78"/>
      <c r="L384" s="78"/>
      <c r="M384" s="78"/>
      <c r="N384" s="78"/>
      <c r="O384" s="78"/>
      <c r="P384" s="78"/>
      <c r="Q384" s="78"/>
    </row>
    <row r="385" spans="1:17" ht="24.95" customHeight="1">
      <c r="A385" s="26">
        <f t="shared" si="51"/>
        <v>107</v>
      </c>
      <c r="B385" s="74">
        <v>1</v>
      </c>
      <c r="C385" s="26" t="s">
        <v>5641</v>
      </c>
      <c r="D385" s="75" t="s">
        <v>5643</v>
      </c>
      <c r="E385" s="28" t="s">
        <v>784</v>
      </c>
      <c r="F385" s="76" t="s">
        <v>182</v>
      </c>
      <c r="G385" s="76">
        <f t="shared" si="53"/>
        <v>1229</v>
      </c>
      <c r="H385" s="77">
        <v>1</v>
      </c>
      <c r="I385" s="80" t="str">
        <f t="shared" si="52"/>
        <v/>
      </c>
      <c r="J385" s="80" t="str">
        <f t="shared" si="22"/>
        <v/>
      </c>
      <c r="K385" s="78"/>
      <c r="L385" s="78"/>
      <c r="M385" s="78"/>
      <c r="N385" s="78"/>
      <c r="O385" s="78"/>
      <c r="P385" s="78"/>
      <c r="Q385" s="78"/>
    </row>
    <row r="386" spans="1:17" ht="22.5">
      <c r="A386" s="26">
        <f t="shared" ref="A386:A387" si="54">IF(B386=1,TRUNC(A385)+1,A385+0.1)</f>
        <v>108</v>
      </c>
      <c r="B386" s="74">
        <v>1</v>
      </c>
      <c r="C386" s="26" t="s">
        <v>5644</v>
      </c>
      <c r="D386" s="75" t="s">
        <v>5646</v>
      </c>
      <c r="E386" s="28"/>
      <c r="F386" s="76" t="s">
        <v>204</v>
      </c>
      <c r="G386" s="76">
        <f t="shared" ref="G386:G387" si="55">G385+H385</f>
        <v>1230</v>
      </c>
      <c r="H386" s="77">
        <v>17</v>
      </c>
      <c r="I386" s="80" t="str">
        <f t="shared" ref="I386:I387" si="56">MID($I$2,G386,H386)</f>
        <v/>
      </c>
      <c r="J386" s="274">
        <f>IF(J387="-",_xlfn.NUMBERVALUE(I386)/100*-1,_xlfn.NUMBERVALUE(I386)/100)</f>
        <v>0</v>
      </c>
      <c r="K386" s="78"/>
      <c r="L386" s="78"/>
      <c r="M386" s="78"/>
      <c r="N386" s="78"/>
      <c r="O386" s="78"/>
      <c r="P386" s="78"/>
      <c r="Q386" s="78"/>
    </row>
    <row r="387" spans="1:17" ht="24.95" customHeight="1">
      <c r="A387" s="26">
        <f t="shared" si="54"/>
        <v>109</v>
      </c>
      <c r="B387" s="74">
        <v>1</v>
      </c>
      <c r="C387" s="26" t="s">
        <v>5645</v>
      </c>
      <c r="D387" s="75" t="s">
        <v>5647</v>
      </c>
      <c r="E387" s="28" t="s">
        <v>784</v>
      </c>
      <c r="F387" s="76" t="s">
        <v>182</v>
      </c>
      <c r="G387" s="76">
        <f t="shared" si="55"/>
        <v>1247</v>
      </c>
      <c r="H387" s="77">
        <v>1</v>
      </c>
      <c r="I387" s="80" t="str">
        <f t="shared" si="56"/>
        <v/>
      </c>
      <c r="J387" s="80" t="str">
        <f t="shared" si="22"/>
        <v/>
      </c>
      <c r="K387" s="78"/>
      <c r="L387" s="78"/>
      <c r="M387" s="78"/>
      <c r="N387" s="78"/>
      <c r="O387" s="78"/>
      <c r="P387" s="78"/>
      <c r="Q387" s="78"/>
    </row>
    <row r="388" spans="1:17" ht="22.5">
      <c r="A388" s="26">
        <f t="shared" ref="A388:A389" si="57">IF(B388=1,TRUNC(A387)+1,A387+0.1)</f>
        <v>110</v>
      </c>
      <c r="B388" s="74">
        <v>1</v>
      </c>
      <c r="C388" s="26" t="s">
        <v>5648</v>
      </c>
      <c r="D388" s="75" t="s">
        <v>5651</v>
      </c>
      <c r="E388" s="28"/>
      <c r="F388" s="76" t="s">
        <v>204</v>
      </c>
      <c r="G388" s="76">
        <f t="shared" ref="G388:G389" si="58">G387+H387</f>
        <v>1248</v>
      </c>
      <c r="H388" s="77">
        <v>17</v>
      </c>
      <c r="I388" s="80" t="str">
        <f t="shared" ref="I388:I389" si="59">MID($I$2,G388,H388)</f>
        <v/>
      </c>
      <c r="J388" s="274">
        <f>IF(J389="-",_xlfn.NUMBERVALUE(I388)/100*-1,_xlfn.NUMBERVALUE(I388)/100)</f>
        <v>0</v>
      </c>
      <c r="K388" s="78"/>
      <c r="L388" s="78"/>
      <c r="M388" s="78"/>
      <c r="N388" s="78"/>
      <c r="O388" s="78"/>
      <c r="P388" s="78"/>
      <c r="Q388" s="78"/>
    </row>
    <row r="389" spans="1:17" ht="24.95" customHeight="1">
      <c r="A389" s="26">
        <f t="shared" si="57"/>
        <v>111</v>
      </c>
      <c r="B389" s="74">
        <v>1</v>
      </c>
      <c r="C389" s="26" t="s">
        <v>5649</v>
      </c>
      <c r="D389" s="75" t="s">
        <v>5650</v>
      </c>
      <c r="E389" s="28" t="s">
        <v>784</v>
      </c>
      <c r="F389" s="76" t="s">
        <v>182</v>
      </c>
      <c r="G389" s="76">
        <f t="shared" si="58"/>
        <v>1265</v>
      </c>
      <c r="H389" s="77">
        <v>1</v>
      </c>
      <c r="I389" s="80" t="str">
        <f t="shared" si="59"/>
        <v/>
      </c>
      <c r="J389" s="80" t="str">
        <f t="shared" ref="J389" si="60">I389</f>
        <v/>
      </c>
      <c r="K389" s="78"/>
      <c r="L389" s="78"/>
      <c r="M389" s="78"/>
      <c r="N389" s="78"/>
      <c r="O389" s="78"/>
      <c r="P389" s="78"/>
      <c r="Q389" s="78"/>
    </row>
    <row r="390" spans="1:17" ht="56.25">
      <c r="A390" s="26">
        <f t="shared" ref="A390" si="61">IF(B390=1,TRUNC(A389)+1,A389+0.1)</f>
        <v>112</v>
      </c>
      <c r="B390" s="74">
        <v>1</v>
      </c>
      <c r="C390" s="26" t="s">
        <v>5677</v>
      </c>
      <c r="D390" s="75" t="s">
        <v>5676</v>
      </c>
      <c r="E390" s="28"/>
      <c r="F390" s="76" t="s">
        <v>852</v>
      </c>
      <c r="G390" s="76">
        <f t="shared" ref="G390" si="62">G389+H389</f>
        <v>1266</v>
      </c>
      <c r="H390" s="77">
        <v>12</v>
      </c>
      <c r="I390" s="80" t="str">
        <f t="shared" ref="I390" si="63">MID($I$2,G390,H390)</f>
        <v/>
      </c>
      <c r="J390" s="33">
        <f>_xlfn.NUMBERVALUE(I390)</f>
        <v>0</v>
      </c>
      <c r="K390" s="78"/>
      <c r="L390" s="78"/>
      <c r="M390" s="78"/>
      <c r="N390" s="78"/>
      <c r="O390" s="78"/>
      <c r="P390" s="78"/>
      <c r="Q390" s="78"/>
    </row>
    <row r="391" spans="1:17" ht="33.75">
      <c r="A391" s="26">
        <f t="shared" ref="A391:A393" si="64">IF(B391=1,TRUNC(A390)+1,A390+0.1)</f>
        <v>113</v>
      </c>
      <c r="B391" s="74">
        <v>1</v>
      </c>
      <c r="C391" s="26" t="s">
        <v>5735</v>
      </c>
      <c r="D391" s="75" t="s">
        <v>5736</v>
      </c>
      <c r="E391" s="28"/>
      <c r="F391" s="76" t="s">
        <v>878</v>
      </c>
      <c r="G391" s="76">
        <f t="shared" ref="G391:G393" si="65">G390+H390</f>
        <v>1278</v>
      </c>
      <c r="H391" s="77">
        <v>40</v>
      </c>
      <c r="I391" s="80" t="str">
        <f t="shared" ref="I391:I393" si="66">MID($I$2,G391,H391)</f>
        <v/>
      </c>
      <c r="J391" s="80" t="str">
        <f>I391</f>
        <v/>
      </c>
      <c r="K391" s="78"/>
      <c r="L391" s="78"/>
      <c r="M391" s="78"/>
      <c r="N391" s="78"/>
      <c r="O391" s="78"/>
      <c r="P391" s="78"/>
      <c r="Q391" s="78"/>
    </row>
    <row r="392" spans="1:17" ht="12.75">
      <c r="A392" s="26">
        <f t="shared" si="64"/>
        <v>114</v>
      </c>
      <c r="B392" s="74">
        <v>1</v>
      </c>
      <c r="C392" s="26" t="s">
        <v>5737</v>
      </c>
      <c r="D392" s="75" t="s">
        <v>5745</v>
      </c>
      <c r="E392" s="28"/>
      <c r="F392" s="76" t="s">
        <v>5738</v>
      </c>
      <c r="G392" s="76">
        <f t="shared" si="65"/>
        <v>1318</v>
      </c>
      <c r="H392" s="77">
        <v>20</v>
      </c>
      <c r="I392" s="80" t="str">
        <f t="shared" si="66"/>
        <v/>
      </c>
      <c r="J392" s="274">
        <f>IF(J393="-",_xlfn.NUMBERVALUE(I392)/100*-1,_xlfn.NUMBERVALUE(I392)/100)</f>
        <v>0</v>
      </c>
      <c r="K392" s="78"/>
      <c r="L392" s="78"/>
      <c r="M392" s="78"/>
      <c r="N392" s="78"/>
      <c r="O392" s="78"/>
      <c r="P392" s="78"/>
      <c r="Q392" s="78"/>
    </row>
    <row r="393" spans="1:17" ht="24.95" customHeight="1">
      <c r="A393" s="26">
        <f t="shared" si="64"/>
        <v>115</v>
      </c>
      <c r="B393" s="74">
        <v>1</v>
      </c>
      <c r="C393" s="26" t="s">
        <v>5740</v>
      </c>
      <c r="D393" s="75" t="s">
        <v>5741</v>
      </c>
      <c r="E393" s="28" t="s">
        <v>784</v>
      </c>
      <c r="F393" s="76" t="s">
        <v>182</v>
      </c>
      <c r="G393" s="76">
        <f t="shared" si="65"/>
        <v>1338</v>
      </c>
      <c r="H393" s="77">
        <v>1</v>
      </c>
      <c r="I393" s="80" t="str">
        <f t="shared" si="66"/>
        <v/>
      </c>
      <c r="J393" s="80" t="str">
        <f t="shared" ref="J393" si="67">I393</f>
        <v/>
      </c>
      <c r="K393" s="78"/>
      <c r="L393" s="78"/>
      <c r="M393" s="78"/>
      <c r="N393" s="78"/>
      <c r="O393" s="78"/>
      <c r="P393" s="78"/>
      <c r="Q393" s="78"/>
    </row>
    <row r="394" spans="1:17" ht="12.75">
      <c r="A394" s="26">
        <f t="shared" ref="A394:A396" si="68">IF(B394=1,TRUNC(A393)+1,A393+0.1)</f>
        <v>116</v>
      </c>
      <c r="B394" s="74">
        <v>1</v>
      </c>
      <c r="C394" s="26" t="s">
        <v>5739</v>
      </c>
      <c r="D394" s="75" t="s">
        <v>5746</v>
      </c>
      <c r="E394" s="28"/>
      <c r="F394" s="76" t="s">
        <v>282</v>
      </c>
      <c r="G394" s="76">
        <f t="shared" ref="G394:G396" si="69">G393+H393</f>
        <v>1339</v>
      </c>
      <c r="H394" s="77">
        <v>3</v>
      </c>
      <c r="I394" s="80" t="str">
        <f t="shared" ref="I394:I396" si="70">MID($I$2,G394,H394)</f>
        <v/>
      </c>
      <c r="J394" s="80" t="str">
        <f>I394</f>
        <v/>
      </c>
      <c r="K394" s="78"/>
      <c r="L394" s="78"/>
      <c r="M394" s="78"/>
      <c r="N394" s="78"/>
      <c r="O394" s="78"/>
      <c r="P394" s="78"/>
      <c r="Q394" s="78"/>
    </row>
    <row r="395" spans="1:17" ht="12.75">
      <c r="A395" s="26">
        <f t="shared" si="68"/>
        <v>117</v>
      </c>
      <c r="B395" s="74">
        <v>1</v>
      </c>
      <c r="C395" s="26" t="s">
        <v>5742</v>
      </c>
      <c r="D395" s="75" t="s">
        <v>5747</v>
      </c>
      <c r="E395" s="28"/>
      <c r="F395" s="76" t="s">
        <v>5738</v>
      </c>
      <c r="G395" s="76">
        <f t="shared" si="69"/>
        <v>1342</v>
      </c>
      <c r="H395" s="77">
        <v>20</v>
      </c>
      <c r="I395" s="80" t="str">
        <f t="shared" si="70"/>
        <v/>
      </c>
      <c r="J395" s="274">
        <f>IF(J396="-",_xlfn.NUMBERVALUE(I395)/100*-1,_xlfn.NUMBERVALUE(I395)/100)</f>
        <v>0</v>
      </c>
      <c r="K395" s="78"/>
      <c r="L395" s="78"/>
      <c r="M395" s="78"/>
      <c r="N395" s="78"/>
      <c r="O395" s="78"/>
      <c r="P395" s="78"/>
      <c r="Q395" s="78"/>
    </row>
    <row r="396" spans="1:17" ht="24.95" customHeight="1">
      <c r="A396" s="26">
        <f t="shared" si="68"/>
        <v>118</v>
      </c>
      <c r="B396" s="74">
        <v>1</v>
      </c>
      <c r="C396" s="26" t="s">
        <v>5743</v>
      </c>
      <c r="D396" s="75" t="s">
        <v>5741</v>
      </c>
      <c r="E396" s="28" t="s">
        <v>784</v>
      </c>
      <c r="F396" s="76" t="s">
        <v>182</v>
      </c>
      <c r="G396" s="76">
        <f t="shared" si="69"/>
        <v>1362</v>
      </c>
      <c r="H396" s="77">
        <v>1</v>
      </c>
      <c r="I396" s="80" t="str">
        <f t="shared" si="70"/>
        <v/>
      </c>
      <c r="J396" s="80" t="str">
        <f t="shared" ref="J396" si="71">I396</f>
        <v/>
      </c>
      <c r="K396" s="78"/>
      <c r="L396" s="78"/>
      <c r="M396" s="78"/>
      <c r="N396" s="78"/>
      <c r="O396" s="78"/>
      <c r="P396" s="78"/>
      <c r="Q396" s="78"/>
    </row>
    <row r="397" spans="1:17" ht="12.75">
      <c r="A397" s="26">
        <f t="shared" ref="A397:A402" si="72">IF(B397=1,TRUNC(A396)+1,A396+0.1)</f>
        <v>119</v>
      </c>
      <c r="B397" s="74">
        <v>1</v>
      </c>
      <c r="C397" s="26" t="s">
        <v>5744</v>
      </c>
      <c r="D397" s="75" t="s">
        <v>5746</v>
      </c>
      <c r="E397" s="28"/>
      <c r="F397" s="76" t="s">
        <v>282</v>
      </c>
      <c r="G397" s="76">
        <f t="shared" ref="G397:G399" si="73">G396+H396</f>
        <v>1363</v>
      </c>
      <c r="H397" s="77">
        <v>3</v>
      </c>
      <c r="I397" s="80" t="str">
        <f t="shared" ref="I397:I402" si="74">MID($I$2,G397,H397)</f>
        <v/>
      </c>
      <c r="J397" s="80" t="str">
        <f>I397</f>
        <v/>
      </c>
      <c r="K397" s="78"/>
      <c r="L397" s="78"/>
      <c r="M397" s="78"/>
      <c r="N397" s="78"/>
      <c r="O397" s="78"/>
      <c r="P397" s="78"/>
      <c r="Q397" s="78"/>
    </row>
    <row r="398" spans="1:17" ht="12.75">
      <c r="A398" s="26">
        <f t="shared" si="72"/>
        <v>120</v>
      </c>
      <c r="B398" s="74">
        <v>1</v>
      </c>
      <c r="C398" s="26" t="s">
        <v>5748</v>
      </c>
      <c r="D398" s="75" t="s">
        <v>5749</v>
      </c>
      <c r="E398" s="28"/>
      <c r="F398" s="76" t="s">
        <v>364</v>
      </c>
      <c r="G398" s="76">
        <f t="shared" si="73"/>
        <v>1366</v>
      </c>
      <c r="H398" s="77">
        <v>15</v>
      </c>
      <c r="I398" s="80" t="str">
        <f t="shared" si="74"/>
        <v/>
      </c>
      <c r="J398" s="274">
        <f>IF(J399="-",_xlfn.NUMBERVALUE(I398)/100000*-1,_xlfn.NUMBERVALUE(I398)/100000)</f>
        <v>0</v>
      </c>
      <c r="K398" s="78"/>
      <c r="L398" s="78"/>
      <c r="M398" s="78"/>
      <c r="N398" s="78"/>
      <c r="O398" s="78"/>
      <c r="P398" s="78"/>
      <c r="Q398" s="78"/>
    </row>
    <row r="399" spans="1:17" ht="24.95" customHeight="1">
      <c r="A399" s="26">
        <f t="shared" si="72"/>
        <v>121</v>
      </c>
      <c r="B399" s="74">
        <v>1</v>
      </c>
      <c r="C399" s="26" t="s">
        <v>5751</v>
      </c>
      <c r="D399" s="75" t="s">
        <v>5750</v>
      </c>
      <c r="E399" s="28" t="s">
        <v>784</v>
      </c>
      <c r="F399" s="76" t="s">
        <v>182</v>
      </c>
      <c r="G399" s="76">
        <f t="shared" si="73"/>
        <v>1381</v>
      </c>
      <c r="H399" s="77">
        <v>1</v>
      </c>
      <c r="I399" s="80" t="str">
        <f t="shared" si="74"/>
        <v/>
      </c>
      <c r="J399" s="80" t="str">
        <f t="shared" ref="J399" si="75">I399</f>
        <v/>
      </c>
      <c r="K399" s="78"/>
      <c r="L399" s="78"/>
      <c r="M399" s="78"/>
      <c r="N399" s="78"/>
      <c r="O399" s="78"/>
      <c r="P399" s="78"/>
      <c r="Q399" s="78"/>
    </row>
    <row r="400" spans="1:17" s="36" customFormat="1" ht="45">
      <c r="A400" s="26">
        <f t="shared" si="72"/>
        <v>122</v>
      </c>
      <c r="B400" s="27">
        <v>1</v>
      </c>
      <c r="C400" s="26" t="s">
        <v>5752</v>
      </c>
      <c r="D400" s="28" t="s">
        <v>5753</v>
      </c>
      <c r="E400" s="28"/>
      <c r="F400" s="30" t="s">
        <v>837</v>
      </c>
      <c r="G400" s="31">
        <f>G399+H399</f>
        <v>1382</v>
      </c>
      <c r="H400" s="32">
        <v>15</v>
      </c>
      <c r="I400" s="33" t="str">
        <f t="shared" si="74"/>
        <v/>
      </c>
      <c r="J400" s="246">
        <f>_xlfn.NUMBERVALUE(I400)</f>
        <v>0</v>
      </c>
      <c r="K400" s="34" t="s">
        <v>838</v>
      </c>
      <c r="L400" s="35" t="s">
        <v>838</v>
      </c>
      <c r="M400" s="35" t="s">
        <v>838</v>
      </c>
      <c r="N400" s="35" t="s">
        <v>838</v>
      </c>
      <c r="O400" s="35" t="s">
        <v>838</v>
      </c>
      <c r="P400" s="35" t="s">
        <v>838</v>
      </c>
      <c r="Q400" s="35"/>
    </row>
    <row r="401" spans="1:17" ht="12.75">
      <c r="A401" s="26">
        <f t="shared" si="72"/>
        <v>123</v>
      </c>
      <c r="B401" s="74">
        <v>1</v>
      </c>
      <c r="C401" s="26" t="s">
        <v>5776</v>
      </c>
      <c r="D401" s="75" t="s">
        <v>5773</v>
      </c>
      <c r="E401" s="28"/>
      <c r="F401" s="76" t="s">
        <v>204</v>
      </c>
      <c r="G401" s="76">
        <f t="shared" ref="G401:G402" si="76">G400+H400</f>
        <v>1397</v>
      </c>
      <c r="H401" s="77">
        <v>17</v>
      </c>
      <c r="I401" s="232" t="str">
        <f t="shared" si="74"/>
        <v/>
      </c>
      <c r="J401" s="274">
        <f>IF(J402="-",_xlfn.NUMBERVALUE(I401)/100*-1,_xlfn.NUMBERVALUE(I401)/100)</f>
        <v>0</v>
      </c>
      <c r="K401" s="78"/>
      <c r="L401" s="78"/>
      <c r="M401" s="78"/>
      <c r="N401" s="78"/>
      <c r="O401" s="78"/>
      <c r="P401" s="78"/>
      <c r="Q401" s="78"/>
    </row>
    <row r="402" spans="1:17" ht="24.95" customHeight="1">
      <c r="A402" s="26">
        <f t="shared" si="72"/>
        <v>124</v>
      </c>
      <c r="B402" s="74">
        <v>1</v>
      </c>
      <c r="C402" s="26" t="s">
        <v>5772</v>
      </c>
      <c r="D402" s="75" t="s">
        <v>5774</v>
      </c>
      <c r="E402" s="28" t="s">
        <v>784</v>
      </c>
      <c r="F402" s="76" t="s">
        <v>182</v>
      </c>
      <c r="G402" s="76">
        <f t="shared" si="76"/>
        <v>1414</v>
      </c>
      <c r="H402" s="77">
        <v>1</v>
      </c>
      <c r="I402" s="80" t="str">
        <f t="shared" si="74"/>
        <v/>
      </c>
      <c r="J402" s="80" t="str">
        <f t="shared" ref="J402" si="77">I402</f>
        <v/>
      </c>
      <c r="K402" s="78"/>
      <c r="L402" s="78"/>
      <c r="M402" s="78"/>
      <c r="N402" s="78"/>
      <c r="O402" s="78"/>
      <c r="P402" s="78"/>
      <c r="Q402" s="78"/>
    </row>
    <row r="403" spans="1:17" ht="22.5">
      <c r="A403" s="26">
        <f t="shared" ref="A403:A413" si="78">IF(B403=1,TRUNC(A402)+1,A402+0.1)</f>
        <v>125</v>
      </c>
      <c r="B403" s="74">
        <v>1</v>
      </c>
      <c r="C403" s="26" t="s">
        <v>5775</v>
      </c>
      <c r="D403" s="75" t="s">
        <v>5778</v>
      </c>
      <c r="E403" s="28"/>
      <c r="F403" s="76" t="s">
        <v>204</v>
      </c>
      <c r="G403" s="76">
        <f t="shared" ref="G403:G404" si="79">G402+H402</f>
        <v>1415</v>
      </c>
      <c r="H403" s="77">
        <v>17</v>
      </c>
      <c r="I403" s="232" t="str">
        <f t="shared" ref="I403:I413" si="80">MID($I$2,G403,H403)</f>
        <v/>
      </c>
      <c r="J403" s="274">
        <f>IF(J404="-",_xlfn.NUMBERVALUE(I403)/100*-1,_xlfn.NUMBERVALUE(I403)/100)</f>
        <v>0</v>
      </c>
      <c r="K403" s="78"/>
      <c r="L403" s="78"/>
      <c r="M403" s="78"/>
      <c r="N403" s="78"/>
      <c r="O403" s="78"/>
      <c r="P403" s="78"/>
      <c r="Q403" s="78"/>
    </row>
    <row r="404" spans="1:17" ht="24.95" customHeight="1">
      <c r="A404" s="26">
        <f t="shared" si="78"/>
        <v>126</v>
      </c>
      <c r="B404" s="74">
        <v>1</v>
      </c>
      <c r="C404" s="26" t="s">
        <v>5777</v>
      </c>
      <c r="D404" s="75" t="s">
        <v>5779</v>
      </c>
      <c r="E404" s="28" t="s">
        <v>784</v>
      </c>
      <c r="F404" s="76" t="s">
        <v>182</v>
      </c>
      <c r="G404" s="76">
        <f t="shared" si="79"/>
        <v>1432</v>
      </c>
      <c r="H404" s="77">
        <v>1</v>
      </c>
      <c r="I404" s="80" t="str">
        <f t="shared" si="80"/>
        <v/>
      </c>
      <c r="J404" s="80" t="str">
        <f t="shared" ref="J404:J405" si="81">I404</f>
        <v/>
      </c>
      <c r="K404" s="78"/>
      <c r="L404" s="78"/>
      <c r="M404" s="78"/>
      <c r="N404" s="78"/>
      <c r="O404" s="78"/>
      <c r="P404" s="78"/>
      <c r="Q404" s="78"/>
    </row>
    <row r="405" spans="1:17" s="36" customFormat="1" ht="45">
      <c r="A405" s="26">
        <f t="shared" si="78"/>
        <v>127</v>
      </c>
      <c r="B405" s="27">
        <v>1</v>
      </c>
      <c r="C405" s="26" t="s">
        <v>5790</v>
      </c>
      <c r="D405" s="28" t="s">
        <v>5791</v>
      </c>
      <c r="E405" s="28"/>
      <c r="F405" s="30" t="s">
        <v>777</v>
      </c>
      <c r="G405" s="31">
        <f>G404+H404</f>
        <v>1433</v>
      </c>
      <c r="H405" s="32">
        <v>18</v>
      </c>
      <c r="I405" s="192" t="str">
        <f t="shared" si="80"/>
        <v/>
      </c>
      <c r="J405" s="192" t="str">
        <f t="shared" si="81"/>
        <v/>
      </c>
      <c r="K405" s="34" t="s">
        <v>778</v>
      </c>
      <c r="L405" s="34" t="s">
        <v>778</v>
      </c>
      <c r="M405" s="34" t="s">
        <v>778</v>
      </c>
      <c r="N405" s="34" t="s">
        <v>778</v>
      </c>
      <c r="O405" s="34" t="s">
        <v>778</v>
      </c>
      <c r="P405" s="34" t="s">
        <v>778</v>
      </c>
      <c r="Q405" s="34"/>
    </row>
    <row r="406" spans="1:17" s="36" customFormat="1" ht="22.5" outlineLevel="1">
      <c r="A406" s="35">
        <f t="shared" si="78"/>
        <v>127.1</v>
      </c>
      <c r="B406" s="37">
        <v>2</v>
      </c>
      <c r="C406" s="35" t="s">
        <v>5792</v>
      </c>
      <c r="D406" s="30" t="s">
        <v>780</v>
      </c>
      <c r="E406" s="30"/>
      <c r="F406" s="30" t="s">
        <v>781</v>
      </c>
      <c r="G406" s="31">
        <v>1433</v>
      </c>
      <c r="H406" s="32">
        <v>11</v>
      </c>
      <c r="I406" s="33" t="str">
        <f t="shared" si="80"/>
        <v/>
      </c>
      <c r="J406" s="320">
        <f>_xlfn.NUMBERVALUE(I406)/10^J408</f>
        <v>0</v>
      </c>
      <c r="K406" s="269"/>
      <c r="L406" s="269"/>
      <c r="M406" s="269"/>
      <c r="N406" s="269"/>
      <c r="O406" s="269"/>
      <c r="P406" s="269"/>
      <c r="Q406" s="270"/>
    </row>
    <row r="407" spans="1:17" s="36" customFormat="1" ht="22.5" outlineLevel="1">
      <c r="A407" s="35">
        <f t="shared" si="78"/>
        <v>127.19999999999999</v>
      </c>
      <c r="B407" s="37">
        <v>2</v>
      </c>
      <c r="C407" s="35" t="s">
        <v>5793</v>
      </c>
      <c r="D407" s="30" t="s">
        <v>783</v>
      </c>
      <c r="E407" s="30" t="s">
        <v>784</v>
      </c>
      <c r="F407" s="30" t="s">
        <v>182</v>
      </c>
      <c r="G407" s="31">
        <f t="shared" ref="G407:G413" si="82">G406+H406</f>
        <v>1444</v>
      </c>
      <c r="H407" s="32">
        <v>1</v>
      </c>
      <c r="I407" s="33" t="str">
        <f t="shared" si="80"/>
        <v/>
      </c>
      <c r="J407" s="33" t="str">
        <f t="shared" ref="J407" si="83">I407</f>
        <v/>
      </c>
      <c r="K407" s="34"/>
      <c r="L407" s="35"/>
      <c r="M407" s="35"/>
      <c r="N407" s="35"/>
      <c r="O407" s="35"/>
      <c r="P407" s="35"/>
      <c r="Q407" s="35"/>
    </row>
    <row r="408" spans="1:17" s="36" customFormat="1" ht="22.5" outlineLevel="1">
      <c r="A408" s="35">
        <f t="shared" si="78"/>
        <v>127.29999999999998</v>
      </c>
      <c r="B408" s="37">
        <v>2</v>
      </c>
      <c r="C408" s="35" t="s">
        <v>5794</v>
      </c>
      <c r="D408" s="30" t="s">
        <v>786</v>
      </c>
      <c r="E408" s="30"/>
      <c r="F408" s="30" t="s">
        <v>456</v>
      </c>
      <c r="G408" s="31">
        <f t="shared" si="82"/>
        <v>1445</v>
      </c>
      <c r="H408" s="32">
        <v>3</v>
      </c>
      <c r="I408" s="33" t="str">
        <f t="shared" si="80"/>
        <v/>
      </c>
      <c r="J408" s="33">
        <f>_xlfn.NUMBERVALUE(I408)</f>
        <v>0</v>
      </c>
      <c r="K408" s="34"/>
      <c r="L408" s="35"/>
      <c r="M408" s="35"/>
      <c r="N408" s="35"/>
      <c r="O408" s="35"/>
      <c r="P408" s="35"/>
      <c r="Q408" s="35"/>
    </row>
    <row r="409" spans="1:17" s="36" customFormat="1" ht="24.95" customHeight="1" outlineLevel="1">
      <c r="A409" s="35">
        <f t="shared" si="78"/>
        <v>127.39999999999998</v>
      </c>
      <c r="B409" s="37">
        <v>2</v>
      </c>
      <c r="C409" s="35" t="s">
        <v>5795</v>
      </c>
      <c r="D409" s="30" t="s">
        <v>788</v>
      </c>
      <c r="E409" s="30" t="s">
        <v>5783</v>
      </c>
      <c r="F409" s="30" t="s">
        <v>182</v>
      </c>
      <c r="G409" s="31">
        <f t="shared" si="82"/>
        <v>1448</v>
      </c>
      <c r="H409" s="32">
        <v>1</v>
      </c>
      <c r="I409" s="33" t="str">
        <f t="shared" si="80"/>
        <v/>
      </c>
      <c r="J409" s="33" t="str">
        <f t="shared" ref="J409:J411" si="84">I409</f>
        <v/>
      </c>
      <c r="K409" s="34"/>
      <c r="L409" s="35"/>
      <c r="M409" s="35"/>
      <c r="N409" s="35"/>
      <c r="O409" s="35"/>
      <c r="P409" s="35"/>
      <c r="Q409" s="35"/>
    </row>
    <row r="410" spans="1:17" s="36" customFormat="1" ht="24.95" customHeight="1" outlineLevel="1">
      <c r="A410" s="35">
        <f t="shared" si="78"/>
        <v>127.49999999999997</v>
      </c>
      <c r="B410" s="37">
        <v>2</v>
      </c>
      <c r="C410" s="35" t="s">
        <v>5796</v>
      </c>
      <c r="D410" s="30" t="s">
        <v>791</v>
      </c>
      <c r="E410" s="30" t="s">
        <v>5784</v>
      </c>
      <c r="F410" s="30" t="s">
        <v>182</v>
      </c>
      <c r="G410" s="31">
        <f t="shared" si="82"/>
        <v>1449</v>
      </c>
      <c r="H410" s="32">
        <v>1</v>
      </c>
      <c r="I410" s="33" t="str">
        <f t="shared" si="80"/>
        <v/>
      </c>
      <c r="J410" s="33" t="str">
        <f t="shared" si="84"/>
        <v/>
      </c>
      <c r="K410" s="34"/>
      <c r="L410" s="35"/>
      <c r="M410" s="35"/>
      <c r="N410" s="35"/>
      <c r="O410" s="35"/>
      <c r="P410" s="35"/>
      <c r="Q410" s="35"/>
    </row>
    <row r="411" spans="1:17" s="36" customFormat="1" ht="24.95" customHeight="1" outlineLevel="1">
      <c r="A411" s="35">
        <f t="shared" si="78"/>
        <v>127.59999999999997</v>
      </c>
      <c r="B411" s="37">
        <v>2</v>
      </c>
      <c r="C411" s="35" t="s">
        <v>5797</v>
      </c>
      <c r="D411" s="30" t="s">
        <v>794</v>
      </c>
      <c r="E411" s="30" t="s">
        <v>5785</v>
      </c>
      <c r="F411" s="30" t="s">
        <v>182</v>
      </c>
      <c r="G411" s="31">
        <f t="shared" si="82"/>
        <v>1450</v>
      </c>
      <c r="H411" s="32">
        <v>1</v>
      </c>
      <c r="I411" s="33" t="str">
        <f t="shared" si="80"/>
        <v/>
      </c>
      <c r="J411" s="33" t="str">
        <f t="shared" si="84"/>
        <v/>
      </c>
      <c r="K411" s="34"/>
      <c r="L411" s="35"/>
      <c r="M411" s="35"/>
      <c r="N411" s="35"/>
      <c r="O411" s="35"/>
      <c r="P411" s="35"/>
      <c r="Q411" s="35"/>
    </row>
    <row r="412" spans="1:17" ht="12.75">
      <c r="A412" s="26">
        <f t="shared" si="78"/>
        <v>128</v>
      </c>
      <c r="B412" s="74">
        <v>1</v>
      </c>
      <c r="C412" s="26" t="s">
        <v>5786</v>
      </c>
      <c r="D412" s="75" t="s">
        <v>5788</v>
      </c>
      <c r="E412" s="28"/>
      <c r="F412" s="76" t="s">
        <v>204</v>
      </c>
      <c r="G412" s="76">
        <f t="shared" si="82"/>
        <v>1451</v>
      </c>
      <c r="H412" s="77">
        <v>17</v>
      </c>
      <c r="I412" s="232" t="str">
        <f t="shared" si="80"/>
        <v/>
      </c>
      <c r="J412" s="281">
        <f>IF(J413="-",_xlfn.NUMBERVALUE(I412)/100*-1,_xlfn.NUMBERVALUE(I412)/100)</f>
        <v>0</v>
      </c>
      <c r="K412" s="78"/>
      <c r="L412" s="78"/>
      <c r="M412" s="78"/>
      <c r="N412" s="78"/>
      <c r="O412" s="78"/>
      <c r="P412" s="78"/>
      <c r="Q412" s="78"/>
    </row>
    <row r="413" spans="1:17" ht="24.95" customHeight="1">
      <c r="A413" s="26">
        <f t="shared" si="78"/>
        <v>129</v>
      </c>
      <c r="B413" s="74">
        <v>1</v>
      </c>
      <c r="C413" s="26" t="s">
        <v>5787</v>
      </c>
      <c r="D413" s="75" t="s">
        <v>5789</v>
      </c>
      <c r="E413" s="28" t="s">
        <v>784</v>
      </c>
      <c r="F413" s="76" t="s">
        <v>182</v>
      </c>
      <c r="G413" s="76">
        <f t="shared" si="82"/>
        <v>1468</v>
      </c>
      <c r="H413" s="77">
        <v>1</v>
      </c>
      <c r="I413" s="80" t="str">
        <f t="shared" si="80"/>
        <v/>
      </c>
      <c r="J413" s="80" t="str">
        <f t="shared" ref="J413" si="85">I413</f>
        <v/>
      </c>
      <c r="K413" s="78"/>
      <c r="L413" s="78"/>
      <c r="M413" s="78"/>
      <c r="N413" s="78"/>
      <c r="O413" s="78"/>
      <c r="P413" s="78"/>
      <c r="Q413" s="78"/>
    </row>
    <row r="414" spans="1:17" ht="12.75">
      <c r="A414" s="26">
        <f t="shared" ref="A414:A415" si="86">IF(B414=1,TRUNC(A413)+1,A413+0.1)</f>
        <v>130</v>
      </c>
      <c r="B414" s="74">
        <v>1</v>
      </c>
      <c r="C414" s="26" t="s">
        <v>5807</v>
      </c>
      <c r="D414" s="75" t="s">
        <v>5798</v>
      </c>
      <c r="E414" s="28"/>
      <c r="F414" s="76" t="s">
        <v>204</v>
      </c>
      <c r="G414" s="76">
        <f t="shared" ref="G414:G415" si="87">G413+H413</f>
        <v>1469</v>
      </c>
      <c r="H414" s="77">
        <v>17</v>
      </c>
      <c r="I414" s="232" t="str">
        <f t="shared" ref="I414:I415" si="88">MID($I$2,G414,H414)</f>
        <v/>
      </c>
      <c r="J414" s="281">
        <f>IF(J415="-",_xlfn.NUMBERVALUE(I414)/100*-1,_xlfn.NUMBERVALUE(I414)/100)</f>
        <v>0</v>
      </c>
      <c r="K414" s="78"/>
      <c r="L414" s="78"/>
      <c r="M414" s="78"/>
      <c r="N414" s="78"/>
      <c r="O414" s="78"/>
      <c r="P414" s="78"/>
      <c r="Q414" s="78"/>
    </row>
    <row r="415" spans="1:17" ht="24.95" customHeight="1">
      <c r="A415" s="26">
        <f t="shared" si="86"/>
        <v>131</v>
      </c>
      <c r="B415" s="74">
        <v>1</v>
      </c>
      <c r="C415" s="26" t="s">
        <v>5808</v>
      </c>
      <c r="D415" s="75" t="s">
        <v>5799</v>
      </c>
      <c r="E415" s="28" t="s">
        <v>784</v>
      </c>
      <c r="F415" s="76" t="s">
        <v>182</v>
      </c>
      <c r="G415" s="76">
        <f t="shared" si="87"/>
        <v>1486</v>
      </c>
      <c r="H415" s="77">
        <v>1</v>
      </c>
      <c r="I415" s="80" t="str">
        <f t="shared" si="88"/>
        <v/>
      </c>
      <c r="J415" s="80" t="str">
        <f t="shared" ref="J415" si="89">I415</f>
        <v/>
      </c>
      <c r="K415" s="78"/>
      <c r="L415" s="78"/>
      <c r="M415" s="78"/>
      <c r="N415" s="78"/>
      <c r="O415" s="78"/>
      <c r="P415" s="78"/>
      <c r="Q415" s="78"/>
    </row>
    <row r="416" spans="1:17" ht="22.5">
      <c r="A416" s="26">
        <f t="shared" ref="A416:A417" si="90">IF(B416=1,TRUNC(A415)+1,A415+0.1)</f>
        <v>132</v>
      </c>
      <c r="B416" s="74">
        <v>1</v>
      </c>
      <c r="C416" s="26" t="s">
        <v>5803</v>
      </c>
      <c r="D416" s="75" t="s">
        <v>5805</v>
      </c>
      <c r="E416" s="28"/>
      <c r="F416" s="76" t="s">
        <v>204</v>
      </c>
      <c r="G416" s="76">
        <f t="shared" ref="G416:G417" si="91">G415+H415</f>
        <v>1487</v>
      </c>
      <c r="H416" s="77">
        <v>17</v>
      </c>
      <c r="I416" s="232" t="str">
        <f t="shared" ref="I416:I417" si="92">MID($I$2,G416,H416)</f>
        <v/>
      </c>
      <c r="J416" s="281">
        <f>IF(J417="-",_xlfn.NUMBERVALUE(I416)/100*-1,_xlfn.NUMBERVALUE(I416)/100)</f>
        <v>0</v>
      </c>
      <c r="K416" s="78"/>
      <c r="L416" s="78"/>
      <c r="M416" s="78"/>
      <c r="N416" s="78"/>
      <c r="O416" s="78"/>
      <c r="P416" s="78"/>
      <c r="Q416" s="78"/>
    </row>
    <row r="417" spans="1:17" ht="24.95" customHeight="1">
      <c r="A417" s="26">
        <f t="shared" si="90"/>
        <v>133</v>
      </c>
      <c r="B417" s="74">
        <v>1</v>
      </c>
      <c r="C417" s="26" t="s">
        <v>5804</v>
      </c>
      <c r="D417" s="75" t="s">
        <v>5806</v>
      </c>
      <c r="E417" s="28" t="s">
        <v>784</v>
      </c>
      <c r="F417" s="76" t="s">
        <v>182</v>
      </c>
      <c r="G417" s="76">
        <f t="shared" si="91"/>
        <v>1504</v>
      </c>
      <c r="H417" s="77">
        <v>1</v>
      </c>
      <c r="I417" s="80" t="str">
        <f t="shared" si="92"/>
        <v/>
      </c>
      <c r="J417" s="80" t="str">
        <f t="shared" ref="J417" si="93">I417</f>
        <v/>
      </c>
      <c r="K417" s="78"/>
      <c r="L417" s="78"/>
      <c r="M417" s="78"/>
      <c r="N417" s="78"/>
      <c r="O417" s="78"/>
      <c r="P417" s="78"/>
      <c r="Q417" s="78"/>
    </row>
    <row r="418" spans="1:17" ht="12.75">
      <c r="A418" s="26">
        <f t="shared" ref="A418:A422" si="94">IF(B418=1,TRUNC(A417)+1,A417+0.1)</f>
        <v>134</v>
      </c>
      <c r="B418" s="74">
        <v>1</v>
      </c>
      <c r="C418" s="26" t="s">
        <v>5850</v>
      </c>
      <c r="D418" s="75" t="s">
        <v>5853</v>
      </c>
      <c r="E418" s="28"/>
      <c r="F418" s="76" t="s">
        <v>204</v>
      </c>
      <c r="G418" s="76">
        <f t="shared" ref="G418:G419" si="95">G417+H417</f>
        <v>1505</v>
      </c>
      <c r="H418" s="77">
        <v>17</v>
      </c>
      <c r="I418" s="232" t="str">
        <f t="shared" ref="I418:I422" si="96">MID($I$2,G418,H418)</f>
        <v/>
      </c>
      <c r="J418" s="281">
        <f>IF(J419="-",_xlfn.NUMBERVALUE(I418)/100*-1,_xlfn.NUMBERVALUE(I418)/100)</f>
        <v>0</v>
      </c>
      <c r="K418" s="78"/>
      <c r="L418" s="78"/>
      <c r="M418" s="78"/>
      <c r="N418" s="78"/>
      <c r="O418" s="78"/>
      <c r="P418" s="78"/>
      <c r="Q418" s="78"/>
    </row>
    <row r="419" spans="1:17" ht="24.95" customHeight="1">
      <c r="A419" s="26">
        <f t="shared" si="94"/>
        <v>135</v>
      </c>
      <c r="B419" s="74">
        <v>1</v>
      </c>
      <c r="C419" s="26" t="s">
        <v>5851</v>
      </c>
      <c r="D419" s="75" t="s">
        <v>5852</v>
      </c>
      <c r="E419" s="28" t="s">
        <v>784</v>
      </c>
      <c r="F419" s="76" t="s">
        <v>182</v>
      </c>
      <c r="G419" s="76">
        <f t="shared" si="95"/>
        <v>1522</v>
      </c>
      <c r="H419" s="77">
        <v>1</v>
      </c>
      <c r="I419" s="80" t="str">
        <f t="shared" si="96"/>
        <v/>
      </c>
      <c r="J419" s="80" t="str">
        <f t="shared" ref="J419" si="97">I419</f>
        <v/>
      </c>
      <c r="K419" s="78"/>
      <c r="L419" s="78"/>
      <c r="M419" s="78"/>
      <c r="N419" s="78"/>
      <c r="O419" s="78"/>
      <c r="P419" s="78"/>
      <c r="Q419" s="78"/>
    </row>
    <row r="420" spans="1:17" s="36" customFormat="1" ht="22.5" outlineLevel="1">
      <c r="A420" s="26">
        <f t="shared" si="94"/>
        <v>136</v>
      </c>
      <c r="B420" s="27">
        <v>1</v>
      </c>
      <c r="C420" s="26" t="s">
        <v>5975</v>
      </c>
      <c r="D420" s="28" t="s">
        <v>5976</v>
      </c>
      <c r="E420" s="28"/>
      <c r="F420" s="30" t="s">
        <v>852</v>
      </c>
      <c r="G420" s="31">
        <f>G419+H419</f>
        <v>1523</v>
      </c>
      <c r="H420" s="32">
        <v>12</v>
      </c>
      <c r="I420" s="33" t="str">
        <f t="shared" si="96"/>
        <v/>
      </c>
      <c r="J420" s="243">
        <f>_xlfn.NUMBERVALUE(I420)</f>
        <v>0</v>
      </c>
      <c r="K420" s="324"/>
      <c r="L420" s="323"/>
      <c r="M420" s="323"/>
      <c r="N420" s="323"/>
      <c r="O420" s="323"/>
      <c r="P420" s="323"/>
      <c r="Q420" s="323"/>
    </row>
    <row r="421" spans="1:17" ht="22.5">
      <c r="A421" s="26">
        <f t="shared" si="94"/>
        <v>137</v>
      </c>
      <c r="B421" s="74">
        <v>1</v>
      </c>
      <c r="C421" s="26" t="s">
        <v>5999</v>
      </c>
      <c r="D421" s="75" t="s">
        <v>6001</v>
      </c>
      <c r="E421" s="28"/>
      <c r="F421" s="76" t="s">
        <v>204</v>
      </c>
      <c r="G421" s="76">
        <f t="shared" ref="G421:G422" si="98">G420+H420</f>
        <v>1535</v>
      </c>
      <c r="H421" s="77">
        <v>17</v>
      </c>
      <c r="I421" s="232" t="str">
        <f t="shared" si="96"/>
        <v/>
      </c>
      <c r="J421" s="281">
        <f>IF(J422="-",_xlfn.NUMBERVALUE(I421)/100*-1,_xlfn.NUMBERVALUE(I421)/100)</f>
        <v>0</v>
      </c>
      <c r="K421" s="78"/>
      <c r="L421" s="78"/>
      <c r="M421" s="78"/>
      <c r="N421" s="78"/>
      <c r="O421" s="78"/>
      <c r="P421" s="78"/>
      <c r="Q421" s="78"/>
    </row>
    <row r="422" spans="1:17" ht="24.95" customHeight="1" thickBot="1">
      <c r="A422" s="26">
        <f t="shared" si="94"/>
        <v>138</v>
      </c>
      <c r="B422" s="74">
        <v>1</v>
      </c>
      <c r="C422" s="26" t="s">
        <v>6000</v>
      </c>
      <c r="D422" s="75" t="s">
        <v>5799</v>
      </c>
      <c r="E422" s="28" t="s">
        <v>784</v>
      </c>
      <c r="F422" s="76" t="s">
        <v>182</v>
      </c>
      <c r="G422" s="76">
        <f t="shared" si="98"/>
        <v>1552</v>
      </c>
      <c r="H422" s="77">
        <v>1</v>
      </c>
      <c r="I422" s="325" t="str">
        <f t="shared" si="96"/>
        <v/>
      </c>
      <c r="J422" s="325" t="str">
        <f t="shared" ref="J422" si="99">I422</f>
        <v/>
      </c>
      <c r="K422" s="78"/>
      <c r="L422" s="78"/>
      <c r="M422" s="78"/>
      <c r="N422" s="78"/>
      <c r="O422" s="78"/>
      <c r="P422" s="78"/>
      <c r="Q422" s="78"/>
    </row>
    <row r="423" spans="1:17" ht="15.95" customHeight="1" thickTop="1"/>
  </sheetData>
  <autoFilter ref="A2:Q400" xr:uid="{00000000-0009-0000-0000-000003000000}">
    <filterColumn colId="16">
      <filters blank="1">
        <filter val="Broker Name"/>
        <filter val="Custodian Name"/>
        <filter val="MIC Key of the market where the transaction has been traded. Only populated for standard makets."/>
      </filters>
    </filterColumn>
  </autoFilter>
  <conditionalFormatting sqref="K327:O329 G330:O330 F338:O338 G342:O342 C341:C342 C338:D338 C344:O344 B325:B344 B348:D348 F348:O348 B350:D350 F350:O350 B324:I324 A324:A350 C343:K343 A365:F365 B366:F367 A366:A372 F340:O340 Q343 A351:D352 A353:C353 A354:B354 F355 D354 A355:D355 P344:Q350 P41:Q342 G362:K362 A356:C364 G364:G383 B368:C378 K380:K383 E382 C379:C383 B384:C389 C325:I325 K324:O325 H379:J383 B349:O349 A3:P38 C331:O337 C339:O339 E341:O341 B345:O347 H364:K364 G384:K389 C326:O326 H365:Q367 H368:K378 A41:O323">
    <cfRule type="expression" dxfId="1177" priority="352">
      <formula>$K3&lt;&gt;""</formula>
    </cfRule>
  </conditionalFormatting>
  <conditionalFormatting sqref="C328:I328 G329:J329">
    <cfRule type="expression" dxfId="1176" priority="353">
      <formula>$K327&lt;&gt;""</formula>
    </cfRule>
  </conditionalFormatting>
  <conditionalFormatting sqref="C327">
    <cfRule type="expression" dxfId="1175" priority="351">
      <formula>$K327&lt;&gt;""</formula>
    </cfRule>
  </conditionalFormatting>
  <conditionalFormatting sqref="D327">
    <cfRule type="expression" dxfId="1174" priority="350">
      <formula>$K327&lt;&gt;""</formula>
    </cfRule>
  </conditionalFormatting>
  <conditionalFormatting sqref="E327">
    <cfRule type="expression" dxfId="1173" priority="349">
      <formula>$K327&lt;&gt;""</formula>
    </cfRule>
  </conditionalFormatting>
  <conditionalFormatting sqref="C330:F330">
    <cfRule type="expression" dxfId="1172" priority="354">
      <formula>$K328&lt;&gt;""</formula>
    </cfRule>
  </conditionalFormatting>
  <conditionalFormatting sqref="C329">
    <cfRule type="expression" dxfId="1171" priority="348">
      <formula>$K328&lt;&gt;""</formula>
    </cfRule>
  </conditionalFormatting>
  <conditionalFormatting sqref="D329">
    <cfRule type="expression" dxfId="1170" priority="347">
      <formula>$K328&lt;&gt;""</formula>
    </cfRule>
  </conditionalFormatting>
  <conditionalFormatting sqref="E342">
    <cfRule type="expression" dxfId="1169" priority="339">
      <formula>$K342&lt;&gt;""</formula>
    </cfRule>
  </conditionalFormatting>
  <conditionalFormatting sqref="E329">
    <cfRule type="expression" dxfId="1168" priority="346">
      <formula>$K329&lt;&gt;""</formula>
    </cfRule>
  </conditionalFormatting>
  <conditionalFormatting sqref="E338">
    <cfRule type="expression" dxfId="1167" priority="345">
      <formula>$K338&lt;&gt;""</formula>
    </cfRule>
  </conditionalFormatting>
  <conditionalFormatting sqref="C340:D340">
    <cfRule type="expression" dxfId="1166" priority="344">
      <formula>$K340&lt;&gt;""</formula>
    </cfRule>
  </conditionalFormatting>
  <conditionalFormatting sqref="E340">
    <cfRule type="expression" dxfId="1165" priority="343">
      <formula>$K340&lt;&gt;""</formula>
    </cfRule>
  </conditionalFormatting>
  <conditionalFormatting sqref="D341">
    <cfRule type="expression" dxfId="1164" priority="342">
      <formula>$K341&lt;&gt;""</formula>
    </cfRule>
  </conditionalFormatting>
  <conditionalFormatting sqref="D342">
    <cfRule type="expression" dxfId="1163" priority="341">
      <formula>$K342&lt;&gt;""</formula>
    </cfRule>
  </conditionalFormatting>
  <conditionalFormatting sqref="F342">
    <cfRule type="expression" dxfId="1162" priority="340">
      <formula>$K342&lt;&gt;""</formula>
    </cfRule>
  </conditionalFormatting>
  <conditionalFormatting sqref="E348">
    <cfRule type="expression" dxfId="1161" priority="338">
      <formula>$K348&lt;&gt;""</formula>
    </cfRule>
  </conditionalFormatting>
  <conditionalFormatting sqref="E350">
    <cfRule type="expression" dxfId="1160" priority="337">
      <formula>$K350&lt;&gt;""</formula>
    </cfRule>
  </conditionalFormatting>
  <conditionalFormatting sqref="Q3:Q38">
    <cfRule type="expression" dxfId="1159" priority="336">
      <formula>$K3&lt;&gt;""</formula>
    </cfRule>
  </conditionalFormatting>
  <conditionalFormatting sqref="L343:O343">
    <cfRule type="expression" dxfId="1158" priority="335">
      <formula>$K343&lt;&gt;""</formula>
    </cfRule>
  </conditionalFormatting>
  <conditionalFormatting sqref="F351:O351">
    <cfRule type="expression" dxfId="1157" priority="334">
      <formula>$K351&lt;&gt;""</formula>
    </cfRule>
  </conditionalFormatting>
  <conditionalFormatting sqref="E351">
    <cfRule type="expression" dxfId="1156" priority="333">
      <formula>$K351&lt;&gt;""</formula>
    </cfRule>
  </conditionalFormatting>
  <conditionalFormatting sqref="Q351">
    <cfRule type="expression" dxfId="1155" priority="332">
      <formula>$K351&lt;&gt;""</formula>
    </cfRule>
  </conditionalFormatting>
  <conditionalFormatting sqref="F352:O352">
    <cfRule type="expression" dxfId="1154" priority="331">
      <formula>$K352&lt;&gt;""</formula>
    </cfRule>
  </conditionalFormatting>
  <conditionalFormatting sqref="E352">
    <cfRule type="expression" dxfId="1153" priority="330">
      <formula>$K352&lt;&gt;""</formula>
    </cfRule>
  </conditionalFormatting>
  <conditionalFormatting sqref="Q352">
    <cfRule type="expression" dxfId="1152" priority="329">
      <formula>$K352&lt;&gt;""</formula>
    </cfRule>
  </conditionalFormatting>
  <conditionalFormatting sqref="F353:O353">
    <cfRule type="expression" dxfId="1151" priority="328">
      <formula>$K353&lt;&gt;""</formula>
    </cfRule>
  </conditionalFormatting>
  <conditionalFormatting sqref="E353">
    <cfRule type="expression" dxfId="1150" priority="327">
      <formula>$K353&lt;&gt;""</formula>
    </cfRule>
  </conditionalFormatting>
  <conditionalFormatting sqref="Q353">
    <cfRule type="expression" dxfId="1149" priority="326">
      <formula>$K353&lt;&gt;""</formula>
    </cfRule>
  </conditionalFormatting>
  <conditionalFormatting sqref="F354:K354">
    <cfRule type="expression" dxfId="1148" priority="325">
      <formula>$K354&lt;&gt;""</formula>
    </cfRule>
  </conditionalFormatting>
  <conditionalFormatting sqref="E354">
    <cfRule type="expression" dxfId="1147" priority="324">
      <formula>$K354&lt;&gt;""</formula>
    </cfRule>
  </conditionalFormatting>
  <conditionalFormatting sqref="G355:O355">
    <cfRule type="expression" dxfId="1146" priority="322">
      <formula>$K355&lt;&gt;""</formula>
    </cfRule>
  </conditionalFormatting>
  <conditionalFormatting sqref="E355">
    <cfRule type="expression" dxfId="1145" priority="321">
      <formula>$K355&lt;&gt;""</formula>
    </cfRule>
  </conditionalFormatting>
  <conditionalFormatting sqref="Q355">
    <cfRule type="expression" dxfId="1144" priority="320">
      <formula>$K355&lt;&gt;""</formula>
    </cfRule>
  </conditionalFormatting>
  <conditionalFormatting sqref="F356:O356">
    <cfRule type="expression" dxfId="1143" priority="319">
      <formula>$K356&lt;&gt;""</formula>
    </cfRule>
  </conditionalFormatting>
  <conditionalFormatting sqref="E356">
    <cfRule type="expression" dxfId="1142" priority="318">
      <formula>$K356&lt;&gt;""</formula>
    </cfRule>
  </conditionalFormatting>
  <conditionalFormatting sqref="Q356">
    <cfRule type="expression" dxfId="1141" priority="317">
      <formula>$K356&lt;&gt;""</formula>
    </cfRule>
  </conditionalFormatting>
  <conditionalFormatting sqref="D353">
    <cfRule type="expression" dxfId="1140" priority="313">
      <formula>$K353&lt;&gt;""</formula>
    </cfRule>
  </conditionalFormatting>
  <conditionalFormatting sqref="D356">
    <cfRule type="expression" dxfId="1139" priority="312">
      <formula>$K356&lt;&gt;""</formula>
    </cfRule>
  </conditionalFormatting>
  <conditionalFormatting sqref="C354">
    <cfRule type="expression" dxfId="1138" priority="311">
      <formula>$K354&lt;&gt;""</formula>
    </cfRule>
  </conditionalFormatting>
  <conditionalFormatting sqref="A40:O40">
    <cfRule type="expression" dxfId="1137" priority="310">
      <formula>$K40&lt;&gt;""</formula>
    </cfRule>
  </conditionalFormatting>
  <conditionalFormatting sqref="Q40">
    <cfRule type="expression" dxfId="1136" priority="309">
      <formula>$K40&lt;&gt;""</formula>
    </cfRule>
  </conditionalFormatting>
  <conditionalFormatting sqref="P343">
    <cfRule type="expression" dxfId="1135" priority="307">
      <formula>$K343&lt;&gt;""</formula>
    </cfRule>
  </conditionalFormatting>
  <conditionalFormatting sqref="P351">
    <cfRule type="expression" dxfId="1134" priority="306">
      <formula>$K351&lt;&gt;""</formula>
    </cfRule>
  </conditionalFormatting>
  <conditionalFormatting sqref="P352">
    <cfRule type="expression" dxfId="1133" priority="305">
      <formula>$K352&lt;&gt;""</formula>
    </cfRule>
  </conditionalFormatting>
  <conditionalFormatting sqref="P353">
    <cfRule type="expression" dxfId="1132" priority="304">
      <formula>$K353&lt;&gt;""</formula>
    </cfRule>
  </conditionalFormatting>
  <conditionalFormatting sqref="P355">
    <cfRule type="expression" dxfId="1131" priority="302">
      <formula>$K355&lt;&gt;""</formula>
    </cfRule>
  </conditionalFormatting>
  <conditionalFormatting sqref="P356">
    <cfRule type="expression" dxfId="1130" priority="301">
      <formula>$K356&lt;&gt;""</formula>
    </cfRule>
  </conditionalFormatting>
  <conditionalFormatting sqref="P40">
    <cfRule type="expression" dxfId="1129" priority="300">
      <formula>$K40&lt;&gt;""</formula>
    </cfRule>
  </conditionalFormatting>
  <conditionalFormatting sqref="A39:O39">
    <cfRule type="expression" dxfId="1128" priority="299">
      <formula>$K39&lt;&gt;""</formula>
    </cfRule>
  </conditionalFormatting>
  <conditionalFormatting sqref="Q39">
    <cfRule type="expression" dxfId="1127" priority="298">
      <formula>$K39&lt;&gt;""</formula>
    </cfRule>
  </conditionalFormatting>
  <conditionalFormatting sqref="P39">
    <cfRule type="expression" dxfId="1126" priority="297">
      <formula>$K39&lt;&gt;""</formula>
    </cfRule>
  </conditionalFormatting>
  <conditionalFormatting sqref="F357:K357">
    <cfRule type="expression" dxfId="1125" priority="296">
      <formula>$K357&lt;&gt;""</formula>
    </cfRule>
  </conditionalFormatting>
  <conditionalFormatting sqref="E357">
    <cfRule type="expression" dxfId="1124" priority="295">
      <formula>$K357&lt;&gt;""</formula>
    </cfRule>
  </conditionalFormatting>
  <conditionalFormatting sqref="D357">
    <cfRule type="expression" dxfId="1123" priority="293">
      <formula>$K357&lt;&gt;""</formula>
    </cfRule>
  </conditionalFormatting>
  <conditionalFormatting sqref="L354:Q354">
    <cfRule type="expression" dxfId="1122" priority="291">
      <formula>$K354&lt;&gt;""</formula>
    </cfRule>
  </conditionalFormatting>
  <conditionalFormatting sqref="L357:Q357">
    <cfRule type="expression" dxfId="1121" priority="290">
      <formula>$K357&lt;&gt;""</formula>
    </cfRule>
  </conditionalFormatting>
  <conditionalFormatting sqref="F358:K358">
    <cfRule type="expression" dxfId="1120" priority="289">
      <formula>$K358&lt;&gt;""</formula>
    </cfRule>
  </conditionalFormatting>
  <conditionalFormatting sqref="E358">
    <cfRule type="expression" dxfId="1119" priority="288">
      <formula>$K358&lt;&gt;""</formula>
    </cfRule>
  </conditionalFormatting>
  <conditionalFormatting sqref="D358">
    <cfRule type="expression" dxfId="1118" priority="287">
      <formula>$K358&lt;&gt;""</formula>
    </cfRule>
  </conditionalFormatting>
  <conditionalFormatting sqref="L358:Q358">
    <cfRule type="expression" dxfId="1117" priority="286">
      <formula>$K358&lt;&gt;""</formula>
    </cfRule>
  </conditionalFormatting>
  <conditionalFormatting sqref="F359:I359 K359">
    <cfRule type="expression" dxfId="1116" priority="285">
      <formula>$K359&lt;&gt;""</formula>
    </cfRule>
  </conditionalFormatting>
  <conditionalFormatting sqref="E359">
    <cfRule type="expression" dxfId="1115" priority="284">
      <formula>$K359&lt;&gt;""</formula>
    </cfRule>
  </conditionalFormatting>
  <conditionalFormatting sqref="D359">
    <cfRule type="expression" dxfId="1114" priority="283">
      <formula>$K359&lt;&gt;""</formula>
    </cfRule>
  </conditionalFormatting>
  <conditionalFormatting sqref="L359:Q359">
    <cfRule type="expression" dxfId="1113" priority="282">
      <formula>$K359&lt;&gt;""</formula>
    </cfRule>
  </conditionalFormatting>
  <conditionalFormatting sqref="F360:K360">
    <cfRule type="expression" dxfId="1112" priority="281">
      <formula>$K360&lt;&gt;""</formula>
    </cfRule>
  </conditionalFormatting>
  <conditionalFormatting sqref="D360">
    <cfRule type="expression" dxfId="1111" priority="279">
      <formula>$K360&lt;&gt;""</formula>
    </cfRule>
  </conditionalFormatting>
  <conditionalFormatting sqref="L360:Q360">
    <cfRule type="expression" dxfId="1110" priority="278">
      <formula>$K360&lt;&gt;""</formula>
    </cfRule>
  </conditionalFormatting>
  <conditionalFormatting sqref="E360">
    <cfRule type="expression" dxfId="1109" priority="277">
      <formula>$K360&lt;&gt;""</formula>
    </cfRule>
  </conditionalFormatting>
  <conditionalFormatting sqref="F361:I361 K361">
    <cfRule type="expression" dxfId="1108" priority="276">
      <formula>$K361&lt;&gt;""</formula>
    </cfRule>
  </conditionalFormatting>
  <conditionalFormatting sqref="E361">
    <cfRule type="expression" dxfId="1107" priority="275">
      <formula>$K361&lt;&gt;""</formula>
    </cfRule>
  </conditionalFormatting>
  <conditionalFormatting sqref="D361">
    <cfRule type="expression" dxfId="1106" priority="274">
      <formula>$K361&lt;&gt;""</formula>
    </cfRule>
  </conditionalFormatting>
  <conditionalFormatting sqref="L361:Q361">
    <cfRule type="expression" dxfId="1105" priority="273">
      <formula>$K361&lt;&gt;""</formula>
    </cfRule>
  </conditionalFormatting>
  <conditionalFormatting sqref="F362">
    <cfRule type="expression" dxfId="1104" priority="272">
      <formula>$K362&lt;&gt;""</formula>
    </cfRule>
  </conditionalFormatting>
  <conditionalFormatting sqref="D362">
    <cfRule type="expression" dxfId="1103" priority="271">
      <formula>$K362&lt;&gt;""</formula>
    </cfRule>
  </conditionalFormatting>
  <conditionalFormatting sqref="L362:Q362">
    <cfRule type="expression" dxfId="1102" priority="270">
      <formula>$K362&lt;&gt;""</formula>
    </cfRule>
  </conditionalFormatting>
  <conditionalFormatting sqref="E362">
    <cfRule type="expression" dxfId="1101" priority="269">
      <formula>$K362&lt;&gt;""</formula>
    </cfRule>
  </conditionalFormatting>
  <conditionalFormatting sqref="F363:K363">
    <cfRule type="expression" dxfId="1100" priority="268">
      <formula>$K363&lt;&gt;""</formula>
    </cfRule>
  </conditionalFormatting>
  <conditionalFormatting sqref="E363">
    <cfRule type="expression" dxfId="1099" priority="267">
      <formula>$K363&lt;&gt;""</formula>
    </cfRule>
  </conditionalFormatting>
  <conditionalFormatting sqref="D363">
    <cfRule type="expression" dxfId="1098" priority="266">
      <formula>$K363&lt;&gt;""</formula>
    </cfRule>
  </conditionalFormatting>
  <conditionalFormatting sqref="L363:Q363">
    <cfRule type="expression" dxfId="1097" priority="265">
      <formula>$K363&lt;&gt;""</formula>
    </cfRule>
  </conditionalFormatting>
  <conditionalFormatting sqref="F364">
    <cfRule type="expression" dxfId="1096" priority="264">
      <formula>$K364&lt;&gt;""</formula>
    </cfRule>
  </conditionalFormatting>
  <conditionalFormatting sqref="E364">
    <cfRule type="expression" dxfId="1095" priority="263">
      <formula>$K364&lt;&gt;""</formula>
    </cfRule>
  </conditionalFormatting>
  <conditionalFormatting sqref="D364">
    <cfRule type="expression" dxfId="1094" priority="262">
      <formula>$K364&lt;&gt;""</formula>
    </cfRule>
  </conditionalFormatting>
  <conditionalFormatting sqref="L364:Q364">
    <cfRule type="expression" dxfId="1093" priority="261">
      <formula>$K364&lt;&gt;""</formula>
    </cfRule>
  </conditionalFormatting>
  <conditionalFormatting sqref="F368">
    <cfRule type="expression" dxfId="1092" priority="256">
      <formula>$K368&lt;&gt;""</formula>
    </cfRule>
  </conditionalFormatting>
  <conditionalFormatting sqref="E368">
    <cfRule type="expression" dxfId="1091" priority="255">
      <formula>$K368&lt;&gt;""</formula>
    </cfRule>
  </conditionalFormatting>
  <conditionalFormatting sqref="D368">
    <cfRule type="expression" dxfId="1090" priority="254">
      <formula>$K368&lt;&gt;""</formula>
    </cfRule>
  </conditionalFormatting>
  <conditionalFormatting sqref="L368:Q368">
    <cfRule type="expression" dxfId="1089" priority="253">
      <formula>$K368&lt;&gt;""</formula>
    </cfRule>
  </conditionalFormatting>
  <conditionalFormatting sqref="F369">
    <cfRule type="expression" dxfId="1088" priority="252">
      <formula>$K369&lt;&gt;""</formula>
    </cfRule>
  </conditionalFormatting>
  <conditionalFormatting sqref="E369">
    <cfRule type="expression" dxfId="1087" priority="251">
      <formula>$K369&lt;&gt;""</formula>
    </cfRule>
  </conditionalFormatting>
  <conditionalFormatting sqref="D369">
    <cfRule type="expression" dxfId="1086" priority="250">
      <formula>$K369&lt;&gt;""</formula>
    </cfRule>
  </conditionalFormatting>
  <conditionalFormatting sqref="L369:Q369">
    <cfRule type="expression" dxfId="1085" priority="249">
      <formula>$K369&lt;&gt;""</formula>
    </cfRule>
  </conditionalFormatting>
  <conditionalFormatting sqref="F370">
    <cfRule type="expression" dxfId="1084" priority="248">
      <formula>$K370&lt;&gt;""</formula>
    </cfRule>
  </conditionalFormatting>
  <conditionalFormatting sqref="D370">
    <cfRule type="expression" dxfId="1083" priority="247">
      <formula>$K370&lt;&gt;""</formula>
    </cfRule>
  </conditionalFormatting>
  <conditionalFormatting sqref="L370:Q370">
    <cfRule type="expression" dxfId="1082" priority="246">
      <formula>$K370&lt;&gt;""</formula>
    </cfRule>
  </conditionalFormatting>
  <conditionalFormatting sqref="E370">
    <cfRule type="expression" dxfId="1081" priority="245">
      <formula>$K370&lt;&gt;""</formula>
    </cfRule>
  </conditionalFormatting>
  <conditionalFormatting sqref="F371">
    <cfRule type="expression" dxfId="1080" priority="234">
      <formula>$K371&lt;&gt;""</formula>
    </cfRule>
  </conditionalFormatting>
  <conditionalFormatting sqref="E371">
    <cfRule type="expression" dxfId="1079" priority="233">
      <formula>$K371&lt;&gt;""</formula>
    </cfRule>
  </conditionalFormatting>
  <conditionalFormatting sqref="D371">
    <cfRule type="expression" dxfId="1078" priority="232">
      <formula>$K371&lt;&gt;""</formula>
    </cfRule>
  </conditionalFormatting>
  <conditionalFormatting sqref="L371:Q371">
    <cfRule type="expression" dxfId="1077" priority="231">
      <formula>$K371&lt;&gt;""</formula>
    </cfRule>
  </conditionalFormatting>
  <conditionalFormatting sqref="F372">
    <cfRule type="expression" dxfId="1076" priority="230">
      <formula>$K372&lt;&gt;""</formula>
    </cfRule>
  </conditionalFormatting>
  <conditionalFormatting sqref="D372">
    <cfRule type="expression" dxfId="1075" priority="229">
      <formula>$K372&lt;&gt;""</formula>
    </cfRule>
  </conditionalFormatting>
  <conditionalFormatting sqref="L372:Q372">
    <cfRule type="expression" dxfId="1074" priority="228">
      <formula>$K372&lt;&gt;""</formula>
    </cfRule>
  </conditionalFormatting>
  <conditionalFormatting sqref="E372">
    <cfRule type="expression" dxfId="1073" priority="227">
      <formula>$K372&lt;&gt;""</formula>
    </cfRule>
  </conditionalFormatting>
  <conditionalFormatting sqref="A373:A374">
    <cfRule type="expression" dxfId="1072" priority="226">
      <formula>$K373&lt;&gt;""</formula>
    </cfRule>
  </conditionalFormatting>
  <conditionalFormatting sqref="F373">
    <cfRule type="expression" dxfId="1071" priority="225">
      <formula>$K373&lt;&gt;""</formula>
    </cfRule>
  </conditionalFormatting>
  <conditionalFormatting sqref="E373">
    <cfRule type="expression" dxfId="1070" priority="224">
      <formula>$K373&lt;&gt;""</formula>
    </cfRule>
  </conditionalFormatting>
  <conditionalFormatting sqref="D373">
    <cfRule type="expression" dxfId="1069" priority="223">
      <formula>$K373&lt;&gt;""</formula>
    </cfRule>
  </conditionalFormatting>
  <conditionalFormatting sqref="L373:Q373">
    <cfRule type="expression" dxfId="1068" priority="222">
      <formula>$K373&lt;&gt;""</formula>
    </cfRule>
  </conditionalFormatting>
  <conditionalFormatting sqref="F374">
    <cfRule type="expression" dxfId="1067" priority="221">
      <formula>$K374&lt;&gt;""</formula>
    </cfRule>
  </conditionalFormatting>
  <conditionalFormatting sqref="E378">
    <cfRule type="expression" dxfId="1066" priority="199">
      <formula>$K378&lt;&gt;""</formula>
    </cfRule>
  </conditionalFormatting>
  <conditionalFormatting sqref="L374:Q374">
    <cfRule type="expression" dxfId="1065" priority="219">
      <formula>$K374&lt;&gt;""</formula>
    </cfRule>
  </conditionalFormatting>
  <conditionalFormatting sqref="E374">
    <cfRule type="expression" dxfId="1064" priority="218">
      <formula>$K374&lt;&gt;""</formula>
    </cfRule>
  </conditionalFormatting>
  <conditionalFormatting sqref="D374">
    <cfRule type="expression" dxfId="1063" priority="217">
      <formula>$K374&lt;&gt;""</formula>
    </cfRule>
  </conditionalFormatting>
  <conditionalFormatting sqref="A375:A376">
    <cfRule type="expression" dxfId="1062" priority="216">
      <formula>$K375&lt;&gt;""</formula>
    </cfRule>
  </conditionalFormatting>
  <conditionalFormatting sqref="F375">
    <cfRule type="expression" dxfId="1061" priority="215">
      <formula>$K375&lt;&gt;""</formula>
    </cfRule>
  </conditionalFormatting>
  <conditionalFormatting sqref="E375">
    <cfRule type="expression" dxfId="1060" priority="214">
      <formula>$K375&lt;&gt;""</formula>
    </cfRule>
  </conditionalFormatting>
  <conditionalFormatting sqref="D375">
    <cfRule type="expression" dxfId="1059" priority="213">
      <formula>$K375&lt;&gt;""</formula>
    </cfRule>
  </conditionalFormatting>
  <conditionalFormatting sqref="L375:Q375">
    <cfRule type="expression" dxfId="1058" priority="212">
      <formula>$K375&lt;&gt;""</formula>
    </cfRule>
  </conditionalFormatting>
  <conditionalFormatting sqref="F376">
    <cfRule type="expression" dxfId="1057" priority="211">
      <formula>$K376&lt;&gt;""</formula>
    </cfRule>
  </conditionalFormatting>
  <conditionalFormatting sqref="L376:Q376">
    <cfRule type="expression" dxfId="1056" priority="210">
      <formula>$K376&lt;&gt;""</formula>
    </cfRule>
  </conditionalFormatting>
  <conditionalFormatting sqref="E376">
    <cfRule type="expression" dxfId="1055" priority="209">
      <formula>$K376&lt;&gt;""</formula>
    </cfRule>
  </conditionalFormatting>
  <conditionalFormatting sqref="D378">
    <cfRule type="expression" dxfId="1054" priority="197">
      <formula>$K378&lt;&gt;""</formula>
    </cfRule>
  </conditionalFormatting>
  <conditionalFormatting sqref="D376">
    <cfRule type="expression" dxfId="1053" priority="207">
      <formula>$K376&lt;&gt;""</formula>
    </cfRule>
  </conditionalFormatting>
  <conditionalFormatting sqref="A377:A378">
    <cfRule type="expression" dxfId="1052" priority="206">
      <formula>$K377&lt;&gt;""</formula>
    </cfRule>
  </conditionalFormatting>
  <conditionalFormatting sqref="F377">
    <cfRule type="expression" dxfId="1051" priority="205">
      <formula>$K377&lt;&gt;""</formula>
    </cfRule>
  </conditionalFormatting>
  <conditionalFormatting sqref="E377">
    <cfRule type="expression" dxfId="1050" priority="204">
      <formula>$K377&lt;&gt;""</formula>
    </cfRule>
  </conditionalFormatting>
  <conditionalFormatting sqref="D377">
    <cfRule type="expression" dxfId="1049" priority="203">
      <formula>$K377&lt;&gt;""</formula>
    </cfRule>
  </conditionalFormatting>
  <conditionalFormatting sqref="L377:Q377">
    <cfRule type="expression" dxfId="1048" priority="202">
      <formula>$K377&lt;&gt;""</formula>
    </cfRule>
  </conditionalFormatting>
  <conditionalFormatting sqref="F378">
    <cfRule type="expression" dxfId="1047" priority="201">
      <formula>$K378&lt;&gt;""</formula>
    </cfRule>
  </conditionalFormatting>
  <conditionalFormatting sqref="L378:Q378">
    <cfRule type="expression" dxfId="1046" priority="200">
      <formula>$K378&lt;&gt;""</formula>
    </cfRule>
  </conditionalFormatting>
  <conditionalFormatting sqref="A379">
    <cfRule type="expression" dxfId="1045" priority="196">
      <formula>$K379&lt;&gt;""</formula>
    </cfRule>
  </conditionalFormatting>
  <conditionalFormatting sqref="B379">
    <cfRule type="expression" dxfId="1044" priority="195">
      <formula>$K379&lt;&gt;""</formula>
    </cfRule>
  </conditionalFormatting>
  <conditionalFormatting sqref="P379:Q379">
    <cfRule type="expression" dxfId="1043" priority="192">
      <formula>$K379&lt;&gt;""</formula>
    </cfRule>
  </conditionalFormatting>
  <conditionalFormatting sqref="E379">
    <cfRule type="expression" dxfId="1042" priority="189">
      <formula>$K379&lt;&gt;""</formula>
    </cfRule>
  </conditionalFormatting>
  <conditionalFormatting sqref="D379">
    <cfRule type="expression" dxfId="1041" priority="188">
      <formula>$K379&lt;&gt;""</formula>
    </cfRule>
  </conditionalFormatting>
  <conditionalFormatting sqref="F379">
    <cfRule type="expression" dxfId="1040" priority="190">
      <formula>$K379&lt;&gt;""</formula>
    </cfRule>
  </conditionalFormatting>
  <conditionalFormatting sqref="A380:A383">
    <cfRule type="expression" dxfId="1039" priority="183">
      <formula>$K380&lt;&gt;""</formula>
    </cfRule>
  </conditionalFormatting>
  <conditionalFormatting sqref="B380:B383">
    <cfRule type="expression" dxfId="1038" priority="182">
      <formula>$K380&lt;&gt;""</formula>
    </cfRule>
  </conditionalFormatting>
  <conditionalFormatting sqref="L380:Q383">
    <cfRule type="expression" dxfId="1037" priority="181">
      <formula>$K380&lt;&gt;""</formula>
    </cfRule>
  </conditionalFormatting>
  <conditionalFormatting sqref="E380">
    <cfRule type="expression" dxfId="1036" priority="178">
      <formula>$K380&lt;&gt;""</formula>
    </cfRule>
  </conditionalFormatting>
  <conditionalFormatting sqref="D380:D383">
    <cfRule type="expression" dxfId="1035" priority="177">
      <formula>$K380&lt;&gt;""</formula>
    </cfRule>
  </conditionalFormatting>
  <conditionalFormatting sqref="F380:F383">
    <cfRule type="expression" dxfId="1034" priority="179">
      <formula>$K380&lt;&gt;""</formula>
    </cfRule>
  </conditionalFormatting>
  <conditionalFormatting sqref="E381">
    <cfRule type="expression" dxfId="1033" priority="176">
      <formula>$K381&lt;&gt;""</formula>
    </cfRule>
  </conditionalFormatting>
  <conditionalFormatting sqref="E383">
    <cfRule type="expression" dxfId="1032" priority="175">
      <formula>$K383&lt;&gt;""</formula>
    </cfRule>
  </conditionalFormatting>
  <conditionalFormatting sqref="K379:O379">
    <cfRule type="expression" dxfId="1031" priority="174">
      <formula>$K379&lt;&gt;""</formula>
    </cfRule>
  </conditionalFormatting>
  <conditionalFormatting sqref="E385">
    <cfRule type="expression" dxfId="1030" priority="166">
      <formula>$K385&lt;&gt;""</formula>
    </cfRule>
  </conditionalFormatting>
  <conditionalFormatting sqref="D385">
    <cfRule type="expression" dxfId="1029" priority="165">
      <formula>$K385&lt;&gt;""</formula>
    </cfRule>
  </conditionalFormatting>
  <conditionalFormatting sqref="A384:A385">
    <cfRule type="expression" dxfId="1028" priority="173">
      <formula>$K384&lt;&gt;""</formula>
    </cfRule>
  </conditionalFormatting>
  <conditionalFormatting sqref="F384">
    <cfRule type="expression" dxfId="1027" priority="172">
      <formula>$K384&lt;&gt;""</formula>
    </cfRule>
  </conditionalFormatting>
  <conditionalFormatting sqref="E384">
    <cfRule type="expression" dxfId="1026" priority="171">
      <formula>$K384&lt;&gt;""</formula>
    </cfRule>
  </conditionalFormatting>
  <conditionalFormatting sqref="D384">
    <cfRule type="expression" dxfId="1025" priority="170">
      <formula>$K384&lt;&gt;""</formula>
    </cfRule>
  </conditionalFormatting>
  <conditionalFormatting sqref="L384:Q384">
    <cfRule type="expression" dxfId="1024" priority="169">
      <formula>$K384&lt;&gt;""</formula>
    </cfRule>
  </conditionalFormatting>
  <conditionalFormatting sqref="F385">
    <cfRule type="expression" dxfId="1023" priority="168">
      <formula>$K385&lt;&gt;""</formula>
    </cfRule>
  </conditionalFormatting>
  <conditionalFormatting sqref="L385:Q385">
    <cfRule type="expression" dxfId="1022" priority="167">
      <formula>$K385&lt;&gt;""</formula>
    </cfRule>
  </conditionalFormatting>
  <conditionalFormatting sqref="E387">
    <cfRule type="expression" dxfId="1021" priority="157">
      <formula>$K387&lt;&gt;""</formula>
    </cfRule>
  </conditionalFormatting>
  <conditionalFormatting sqref="D387">
    <cfRule type="expression" dxfId="1020" priority="156">
      <formula>$K387&lt;&gt;""</formula>
    </cfRule>
  </conditionalFormatting>
  <conditionalFormatting sqref="A386:A387">
    <cfRule type="expression" dxfId="1019" priority="164">
      <formula>$K386&lt;&gt;""</formula>
    </cfRule>
  </conditionalFormatting>
  <conditionalFormatting sqref="F386">
    <cfRule type="expression" dxfId="1018" priority="163">
      <formula>$K386&lt;&gt;""</formula>
    </cfRule>
  </conditionalFormatting>
  <conditionalFormatting sqref="E386">
    <cfRule type="expression" dxfId="1017" priority="162">
      <formula>$K386&lt;&gt;""</formula>
    </cfRule>
  </conditionalFormatting>
  <conditionalFormatting sqref="D386">
    <cfRule type="expression" dxfId="1016" priority="161">
      <formula>$K386&lt;&gt;""</formula>
    </cfRule>
  </conditionalFormatting>
  <conditionalFormatting sqref="L386:Q386">
    <cfRule type="expression" dxfId="1015" priority="160">
      <formula>$K386&lt;&gt;""</formula>
    </cfRule>
  </conditionalFormatting>
  <conditionalFormatting sqref="F387">
    <cfRule type="expression" dxfId="1014" priority="159">
      <formula>$K387&lt;&gt;""</formula>
    </cfRule>
  </conditionalFormatting>
  <conditionalFormatting sqref="L387:Q387">
    <cfRule type="expression" dxfId="1013" priority="158">
      <formula>$K387&lt;&gt;""</formula>
    </cfRule>
  </conditionalFormatting>
  <conditionalFormatting sqref="E389">
    <cfRule type="expression" dxfId="1012" priority="148">
      <formula>$K389&lt;&gt;""</formula>
    </cfRule>
  </conditionalFormatting>
  <conditionalFormatting sqref="D389">
    <cfRule type="expression" dxfId="1011" priority="147">
      <formula>$K389&lt;&gt;""</formula>
    </cfRule>
  </conditionalFormatting>
  <conditionalFormatting sqref="A388:A389">
    <cfRule type="expression" dxfId="1010" priority="155">
      <formula>$K388&lt;&gt;""</formula>
    </cfRule>
  </conditionalFormatting>
  <conditionalFormatting sqref="F388">
    <cfRule type="expression" dxfId="1009" priority="154">
      <formula>$K388&lt;&gt;""</formula>
    </cfRule>
  </conditionalFormatting>
  <conditionalFormatting sqref="E388">
    <cfRule type="expression" dxfId="1008" priority="153">
      <formula>$K388&lt;&gt;""</formula>
    </cfRule>
  </conditionalFormatting>
  <conditionalFormatting sqref="D388">
    <cfRule type="expression" dxfId="1007" priority="152">
      <formula>$K388&lt;&gt;""</formula>
    </cfRule>
  </conditionalFormatting>
  <conditionalFormatting sqref="L388:Q388">
    <cfRule type="expression" dxfId="1006" priority="151">
      <formula>$K388&lt;&gt;""</formula>
    </cfRule>
  </conditionalFormatting>
  <conditionalFormatting sqref="F389">
    <cfRule type="expression" dxfId="1005" priority="150">
      <formula>$K389&lt;&gt;""</formula>
    </cfRule>
  </conditionalFormatting>
  <conditionalFormatting sqref="L389:Q389">
    <cfRule type="expression" dxfId="1004" priority="149">
      <formula>$K389&lt;&gt;""</formula>
    </cfRule>
  </conditionalFormatting>
  <conditionalFormatting sqref="J324:J325">
    <cfRule type="expression" dxfId="1003" priority="139">
      <formula>$K324&lt;&gt;""</formula>
    </cfRule>
  </conditionalFormatting>
  <conditionalFormatting sqref="J361 J359">
    <cfRule type="expression" dxfId="1002" priority="138">
      <formula>$K359&lt;&gt;""</formula>
    </cfRule>
  </conditionalFormatting>
  <conditionalFormatting sqref="J328">
    <cfRule type="expression" dxfId="1001" priority="137">
      <formula>$K328&lt;&gt;""</formula>
    </cfRule>
  </conditionalFormatting>
  <conditionalFormatting sqref="B390:C390 G390:I390 K390">
    <cfRule type="expression" dxfId="1000" priority="136">
      <formula>$K390&lt;&gt;""</formula>
    </cfRule>
  </conditionalFormatting>
  <conditionalFormatting sqref="E390">
    <cfRule type="expression" dxfId="999" priority="132">
      <formula>$K390&lt;&gt;""</formula>
    </cfRule>
  </conditionalFormatting>
  <conditionalFormatting sqref="D390">
    <cfRule type="expression" dxfId="998" priority="131">
      <formula>$K390&lt;&gt;""</formula>
    </cfRule>
  </conditionalFormatting>
  <conditionalFormatting sqref="A390">
    <cfRule type="expression" dxfId="997" priority="135">
      <formula>$K390&lt;&gt;""</formula>
    </cfRule>
  </conditionalFormatting>
  <conditionalFormatting sqref="F390">
    <cfRule type="expression" dxfId="996" priority="134">
      <formula>$K390&lt;&gt;""</formula>
    </cfRule>
  </conditionalFormatting>
  <conditionalFormatting sqref="L390:Q390">
    <cfRule type="expression" dxfId="995" priority="133">
      <formula>$K390&lt;&gt;""</formula>
    </cfRule>
  </conditionalFormatting>
  <conditionalFormatting sqref="J390">
    <cfRule type="expression" dxfId="994" priority="129">
      <formula>$K390&lt;&gt;""</formula>
    </cfRule>
  </conditionalFormatting>
  <conditionalFormatting sqref="B391:C391 G391:I391 K391">
    <cfRule type="expression" dxfId="993" priority="128">
      <formula>$K391&lt;&gt;""</formula>
    </cfRule>
  </conditionalFormatting>
  <conditionalFormatting sqref="E391">
    <cfRule type="expression" dxfId="992" priority="124">
      <formula>$K391&lt;&gt;""</formula>
    </cfRule>
  </conditionalFormatting>
  <conditionalFormatting sqref="D391">
    <cfRule type="expression" dxfId="991" priority="123">
      <formula>$K391&lt;&gt;""</formula>
    </cfRule>
  </conditionalFormatting>
  <conditionalFormatting sqref="A391">
    <cfRule type="expression" dxfId="990" priority="127">
      <formula>$K391&lt;&gt;""</formula>
    </cfRule>
  </conditionalFormatting>
  <conditionalFormatting sqref="F391">
    <cfRule type="expression" dxfId="989" priority="126">
      <formula>$K391&lt;&gt;""</formula>
    </cfRule>
  </conditionalFormatting>
  <conditionalFormatting sqref="L391:Q391">
    <cfRule type="expression" dxfId="988" priority="125">
      <formula>$K391&lt;&gt;""</formula>
    </cfRule>
  </conditionalFormatting>
  <conditionalFormatting sqref="J391">
    <cfRule type="expression" dxfId="987" priority="121">
      <formula>$K391&lt;&gt;""</formula>
    </cfRule>
  </conditionalFormatting>
  <conditionalFormatting sqref="B392:C393 G392:K393">
    <cfRule type="expression" dxfId="986" priority="120">
      <formula>$K392&lt;&gt;""</formula>
    </cfRule>
  </conditionalFormatting>
  <conditionalFormatting sqref="E393">
    <cfRule type="expression" dxfId="985" priority="112">
      <formula>$K393&lt;&gt;""</formula>
    </cfRule>
  </conditionalFormatting>
  <conditionalFormatting sqref="D393">
    <cfRule type="expression" dxfId="984" priority="111">
      <formula>$K393&lt;&gt;""</formula>
    </cfRule>
  </conditionalFormatting>
  <conditionalFormatting sqref="A392:A393">
    <cfRule type="expression" dxfId="983" priority="119">
      <formula>$K392&lt;&gt;""</formula>
    </cfRule>
  </conditionalFormatting>
  <conditionalFormatting sqref="F392">
    <cfRule type="expression" dxfId="982" priority="118">
      <formula>$K392&lt;&gt;""</formula>
    </cfRule>
  </conditionalFormatting>
  <conditionalFormatting sqref="E392">
    <cfRule type="expression" dxfId="981" priority="117">
      <formula>$K392&lt;&gt;""</formula>
    </cfRule>
  </conditionalFormatting>
  <conditionalFormatting sqref="D392">
    <cfRule type="expression" dxfId="980" priority="116">
      <formula>$K392&lt;&gt;""</formula>
    </cfRule>
  </conditionalFormatting>
  <conditionalFormatting sqref="L392:Q392">
    <cfRule type="expression" dxfId="979" priority="115">
      <formula>$K392&lt;&gt;""</formula>
    </cfRule>
  </conditionalFormatting>
  <conditionalFormatting sqref="F393">
    <cfRule type="expression" dxfId="978" priority="114">
      <formula>$K393&lt;&gt;""</formula>
    </cfRule>
  </conditionalFormatting>
  <conditionalFormatting sqref="L393:Q393">
    <cfRule type="expression" dxfId="977" priority="113">
      <formula>$K393&lt;&gt;""</formula>
    </cfRule>
  </conditionalFormatting>
  <conditionalFormatting sqref="B394:C394 G394:I394 K394">
    <cfRule type="expression" dxfId="976" priority="110">
      <formula>$K394&lt;&gt;""</formula>
    </cfRule>
  </conditionalFormatting>
  <conditionalFormatting sqref="E394">
    <cfRule type="expression" dxfId="975" priority="106">
      <formula>$K394&lt;&gt;""</formula>
    </cfRule>
  </conditionalFormatting>
  <conditionalFormatting sqref="D394">
    <cfRule type="expression" dxfId="974" priority="105">
      <formula>$K394&lt;&gt;""</formula>
    </cfRule>
  </conditionalFormatting>
  <conditionalFormatting sqref="A394">
    <cfRule type="expression" dxfId="973" priority="109">
      <formula>$K394&lt;&gt;""</formula>
    </cfRule>
  </conditionalFormatting>
  <conditionalFormatting sqref="F394">
    <cfRule type="expression" dxfId="972" priority="108">
      <formula>$K394&lt;&gt;""</formula>
    </cfRule>
  </conditionalFormatting>
  <conditionalFormatting sqref="L394:Q394">
    <cfRule type="expression" dxfId="971" priority="107">
      <formula>$K394&lt;&gt;""</formula>
    </cfRule>
  </conditionalFormatting>
  <conditionalFormatting sqref="J394">
    <cfRule type="expression" dxfId="970" priority="104">
      <formula>$K394&lt;&gt;""</formula>
    </cfRule>
  </conditionalFormatting>
  <conditionalFormatting sqref="B395:C396 G395:K396">
    <cfRule type="expression" dxfId="969" priority="103">
      <formula>$K395&lt;&gt;""</formula>
    </cfRule>
  </conditionalFormatting>
  <conditionalFormatting sqref="E396">
    <cfRule type="expression" dxfId="968" priority="95">
      <formula>$K396&lt;&gt;""</formula>
    </cfRule>
  </conditionalFormatting>
  <conditionalFormatting sqref="D396">
    <cfRule type="expression" dxfId="967" priority="94">
      <formula>$K396&lt;&gt;""</formula>
    </cfRule>
  </conditionalFormatting>
  <conditionalFormatting sqref="A395:A396">
    <cfRule type="expression" dxfId="966" priority="102">
      <formula>$K395&lt;&gt;""</formula>
    </cfRule>
  </conditionalFormatting>
  <conditionalFormatting sqref="F395">
    <cfRule type="expression" dxfId="965" priority="101">
      <formula>$K395&lt;&gt;""</formula>
    </cfRule>
  </conditionalFormatting>
  <conditionalFormatting sqref="E395">
    <cfRule type="expression" dxfId="964" priority="100">
      <formula>$K395&lt;&gt;""</formula>
    </cfRule>
  </conditionalFormatting>
  <conditionalFormatting sqref="D395">
    <cfRule type="expression" dxfId="963" priority="99">
      <formula>$K395&lt;&gt;""</formula>
    </cfRule>
  </conditionalFormatting>
  <conditionalFormatting sqref="L395:Q395">
    <cfRule type="expression" dxfId="962" priority="98">
      <formula>$K395&lt;&gt;""</formula>
    </cfRule>
  </conditionalFormatting>
  <conditionalFormatting sqref="F396">
    <cfRule type="expression" dxfId="961" priority="97">
      <formula>$K396&lt;&gt;""</formula>
    </cfRule>
  </conditionalFormatting>
  <conditionalFormatting sqref="L396:Q396">
    <cfRule type="expression" dxfId="960" priority="96">
      <formula>$K396&lt;&gt;""</formula>
    </cfRule>
  </conditionalFormatting>
  <conditionalFormatting sqref="B397:C397 G397:I397 K397">
    <cfRule type="expression" dxfId="959" priority="93">
      <formula>$K397&lt;&gt;""</formula>
    </cfRule>
  </conditionalFormatting>
  <conditionalFormatting sqref="E397">
    <cfRule type="expression" dxfId="958" priority="89">
      <formula>$K397&lt;&gt;""</formula>
    </cfRule>
  </conditionalFormatting>
  <conditionalFormatting sqref="D397">
    <cfRule type="expression" dxfId="957" priority="88">
      <formula>$K397&lt;&gt;""</formula>
    </cfRule>
  </conditionalFormatting>
  <conditionalFormatting sqref="A397">
    <cfRule type="expression" dxfId="956" priority="92">
      <formula>$K397&lt;&gt;""</formula>
    </cfRule>
  </conditionalFormatting>
  <conditionalFormatting sqref="F397">
    <cfRule type="expression" dxfId="955" priority="91">
      <formula>$K397&lt;&gt;""</formula>
    </cfRule>
  </conditionalFormatting>
  <conditionalFormatting sqref="L397:Q397">
    <cfRule type="expression" dxfId="954" priority="90">
      <formula>$K397&lt;&gt;""</formula>
    </cfRule>
  </conditionalFormatting>
  <conditionalFormatting sqref="J397">
    <cfRule type="expression" dxfId="953" priority="87">
      <formula>$K397&lt;&gt;""</formula>
    </cfRule>
  </conditionalFormatting>
  <conditionalFormatting sqref="B398:C399 G398:K399">
    <cfRule type="expression" dxfId="952" priority="86">
      <formula>$K398&lt;&gt;""</formula>
    </cfRule>
  </conditionalFormatting>
  <conditionalFormatting sqref="E399">
    <cfRule type="expression" dxfId="951" priority="78">
      <formula>$K399&lt;&gt;""</formula>
    </cfRule>
  </conditionalFormatting>
  <conditionalFormatting sqref="D399">
    <cfRule type="expression" dxfId="950" priority="77">
      <formula>$K399&lt;&gt;""</formula>
    </cfRule>
  </conditionalFormatting>
  <conditionalFormatting sqref="A398:A399">
    <cfRule type="expression" dxfId="949" priority="85">
      <formula>$K398&lt;&gt;""</formula>
    </cfRule>
  </conditionalFormatting>
  <conditionalFormatting sqref="F398">
    <cfRule type="expression" dxfId="948" priority="84">
      <formula>$K398&lt;&gt;""</formula>
    </cfRule>
  </conditionalFormatting>
  <conditionalFormatting sqref="E398">
    <cfRule type="expression" dxfId="947" priority="83">
      <formula>$K398&lt;&gt;""</formula>
    </cfRule>
  </conditionalFormatting>
  <conditionalFormatting sqref="D398">
    <cfRule type="expression" dxfId="946" priority="82">
      <formula>$K398&lt;&gt;""</formula>
    </cfRule>
  </conditionalFormatting>
  <conditionalFormatting sqref="L398:Q398">
    <cfRule type="expression" dxfId="945" priority="81">
      <formula>$K398&lt;&gt;""</formula>
    </cfRule>
  </conditionalFormatting>
  <conditionalFormatting sqref="F399">
    <cfRule type="expression" dxfId="944" priority="80">
      <formula>$K399&lt;&gt;""</formula>
    </cfRule>
  </conditionalFormatting>
  <conditionalFormatting sqref="L399:Q399">
    <cfRule type="expression" dxfId="943" priority="79">
      <formula>$K399&lt;&gt;""</formula>
    </cfRule>
  </conditionalFormatting>
  <conditionalFormatting sqref="A400:Q400">
    <cfRule type="expression" dxfId="942" priority="76">
      <formula>$K400&lt;&gt;""</formula>
    </cfRule>
  </conditionalFormatting>
  <conditionalFormatting sqref="B401:C402 G401:K402">
    <cfRule type="expression" dxfId="941" priority="75">
      <formula>$K401&lt;&gt;""</formula>
    </cfRule>
  </conditionalFormatting>
  <conditionalFormatting sqref="E402">
    <cfRule type="expression" dxfId="940" priority="67">
      <formula>$K402&lt;&gt;""</formula>
    </cfRule>
  </conditionalFormatting>
  <conditionalFormatting sqref="D402">
    <cfRule type="expression" dxfId="939" priority="66">
      <formula>$K402&lt;&gt;""</formula>
    </cfRule>
  </conditionalFormatting>
  <conditionalFormatting sqref="A401:A402">
    <cfRule type="expression" dxfId="938" priority="74">
      <formula>$K401&lt;&gt;""</formula>
    </cfRule>
  </conditionalFormatting>
  <conditionalFormatting sqref="F401">
    <cfRule type="expression" dxfId="937" priority="73">
      <formula>$K401&lt;&gt;""</formula>
    </cfRule>
  </conditionalFormatting>
  <conditionalFormatting sqref="E401">
    <cfRule type="expression" dxfId="936" priority="72">
      <formula>$K401&lt;&gt;""</formula>
    </cfRule>
  </conditionalFormatting>
  <conditionalFormatting sqref="D401">
    <cfRule type="expression" dxfId="935" priority="71">
      <formula>$K401&lt;&gt;""</formula>
    </cfRule>
  </conditionalFormatting>
  <conditionalFormatting sqref="L401:Q401">
    <cfRule type="expression" dxfId="934" priority="70">
      <formula>$K401&lt;&gt;""</formula>
    </cfRule>
  </conditionalFormatting>
  <conditionalFormatting sqref="F402">
    <cfRule type="expression" dxfId="933" priority="69">
      <formula>$K402&lt;&gt;""</formula>
    </cfRule>
  </conditionalFormatting>
  <conditionalFormatting sqref="L402:Q402">
    <cfRule type="expression" dxfId="932" priority="68">
      <formula>$K402&lt;&gt;""</formula>
    </cfRule>
  </conditionalFormatting>
  <conditionalFormatting sqref="B403:C404 G403:K404">
    <cfRule type="expression" dxfId="931" priority="65">
      <formula>$K403&lt;&gt;""</formula>
    </cfRule>
  </conditionalFormatting>
  <conditionalFormatting sqref="E404">
    <cfRule type="expression" dxfId="930" priority="57">
      <formula>$K404&lt;&gt;""</formula>
    </cfRule>
  </conditionalFormatting>
  <conditionalFormatting sqref="D404">
    <cfRule type="expression" dxfId="929" priority="56">
      <formula>$K404&lt;&gt;""</formula>
    </cfRule>
  </conditionalFormatting>
  <conditionalFormatting sqref="A403:A404">
    <cfRule type="expression" dxfId="928" priority="64">
      <formula>$K403&lt;&gt;""</formula>
    </cfRule>
  </conditionalFormatting>
  <conditionalFormatting sqref="F403">
    <cfRule type="expression" dxfId="927" priority="63">
      <formula>$K403&lt;&gt;""</formula>
    </cfRule>
  </conditionalFormatting>
  <conditionalFormatting sqref="E403">
    <cfRule type="expression" dxfId="926" priority="62">
      <formula>$K403&lt;&gt;""</formula>
    </cfRule>
  </conditionalFormatting>
  <conditionalFormatting sqref="D403">
    <cfRule type="expression" dxfId="925" priority="61">
      <formula>$K403&lt;&gt;""</formula>
    </cfRule>
  </conditionalFormatting>
  <conditionalFormatting sqref="L403:Q403">
    <cfRule type="expression" dxfId="924" priority="60">
      <formula>$K403&lt;&gt;""</formula>
    </cfRule>
  </conditionalFormatting>
  <conditionalFormatting sqref="F404">
    <cfRule type="expression" dxfId="923" priority="59">
      <formula>$K404&lt;&gt;""</formula>
    </cfRule>
  </conditionalFormatting>
  <conditionalFormatting sqref="L404:Q404">
    <cfRule type="expression" dxfId="922" priority="58">
      <formula>$K404&lt;&gt;""</formula>
    </cfRule>
  </conditionalFormatting>
  <conditionalFormatting sqref="A405:Q411">
    <cfRule type="expression" dxfId="921" priority="55">
      <formula>$K405&lt;&gt;""</formula>
    </cfRule>
  </conditionalFormatting>
  <conditionalFormatting sqref="B412:C413 G412:K413">
    <cfRule type="expression" dxfId="920" priority="54">
      <formula>$K412&lt;&gt;""</formula>
    </cfRule>
  </conditionalFormatting>
  <conditionalFormatting sqref="E413">
    <cfRule type="expression" dxfId="919" priority="46">
      <formula>$K413&lt;&gt;""</formula>
    </cfRule>
  </conditionalFormatting>
  <conditionalFormatting sqref="A412:A413">
    <cfRule type="expression" dxfId="918" priority="53">
      <formula>$K412&lt;&gt;""</formula>
    </cfRule>
  </conditionalFormatting>
  <conditionalFormatting sqref="F412">
    <cfRule type="expression" dxfId="917" priority="52">
      <formula>$K412&lt;&gt;""</formula>
    </cfRule>
  </conditionalFormatting>
  <conditionalFormatting sqref="E412">
    <cfRule type="expression" dxfId="916" priority="51">
      <formula>$K412&lt;&gt;""</formula>
    </cfRule>
  </conditionalFormatting>
  <conditionalFormatting sqref="D412">
    <cfRule type="expression" dxfId="915" priority="50">
      <formula>$K412&lt;&gt;""</formula>
    </cfRule>
  </conditionalFormatting>
  <conditionalFormatting sqref="L412:Q412">
    <cfRule type="expression" dxfId="914" priority="49">
      <formula>$K412&lt;&gt;""</formula>
    </cfRule>
  </conditionalFormatting>
  <conditionalFormatting sqref="F413">
    <cfRule type="expression" dxfId="913" priority="48">
      <formula>$K413&lt;&gt;""</formula>
    </cfRule>
  </conditionalFormatting>
  <conditionalFormatting sqref="L413:Q413">
    <cfRule type="expression" dxfId="912" priority="47">
      <formula>$K413&lt;&gt;""</formula>
    </cfRule>
  </conditionalFormatting>
  <conditionalFormatting sqref="D413">
    <cfRule type="expression" dxfId="911" priority="44">
      <formula>$K413&lt;&gt;""</formula>
    </cfRule>
  </conditionalFormatting>
  <conditionalFormatting sqref="B414:C415 G414:K415">
    <cfRule type="expression" dxfId="910" priority="43">
      <formula>$K414&lt;&gt;""</formula>
    </cfRule>
  </conditionalFormatting>
  <conditionalFormatting sqref="E415">
    <cfRule type="expression" dxfId="909" priority="35">
      <formula>$K415&lt;&gt;""</formula>
    </cfRule>
  </conditionalFormatting>
  <conditionalFormatting sqref="A414:A415">
    <cfRule type="expression" dxfId="908" priority="42">
      <formula>$K414&lt;&gt;""</formula>
    </cfRule>
  </conditionalFormatting>
  <conditionalFormatting sqref="F414">
    <cfRule type="expression" dxfId="907" priority="41">
      <formula>$K414&lt;&gt;""</formula>
    </cfRule>
  </conditionalFormatting>
  <conditionalFormatting sqref="E414">
    <cfRule type="expression" dxfId="906" priority="40">
      <formula>$K414&lt;&gt;""</formula>
    </cfRule>
  </conditionalFormatting>
  <conditionalFormatting sqref="D414">
    <cfRule type="expression" dxfId="905" priority="39">
      <formula>$K414&lt;&gt;""</formula>
    </cfRule>
  </conditionalFormatting>
  <conditionalFormatting sqref="L414:Q414">
    <cfRule type="expression" dxfId="904" priority="38">
      <formula>$K414&lt;&gt;""</formula>
    </cfRule>
  </conditionalFormatting>
  <conditionalFormatting sqref="F415">
    <cfRule type="expression" dxfId="903" priority="37">
      <formula>$K415&lt;&gt;""</formula>
    </cfRule>
  </conditionalFormatting>
  <conditionalFormatting sqref="L415:Q415">
    <cfRule type="expression" dxfId="902" priority="36">
      <formula>$K415&lt;&gt;""</formula>
    </cfRule>
  </conditionalFormatting>
  <conditionalFormatting sqref="D415">
    <cfRule type="expression" dxfId="901" priority="33">
      <formula>$K415&lt;&gt;""</formula>
    </cfRule>
  </conditionalFormatting>
  <conditionalFormatting sqref="G416:K417 B416:C417">
    <cfRule type="expression" dxfId="900" priority="32">
      <formula>$K416&lt;&gt;""</formula>
    </cfRule>
  </conditionalFormatting>
  <conditionalFormatting sqref="E417">
    <cfRule type="expression" dxfId="899" priority="24">
      <formula>$K417&lt;&gt;""</formula>
    </cfRule>
  </conditionalFormatting>
  <conditionalFormatting sqref="A416:A417">
    <cfRule type="expression" dxfId="898" priority="31">
      <formula>$K416&lt;&gt;""</formula>
    </cfRule>
  </conditionalFormatting>
  <conditionalFormatting sqref="F416">
    <cfRule type="expression" dxfId="897" priority="30">
      <formula>$K416&lt;&gt;""</formula>
    </cfRule>
  </conditionalFormatting>
  <conditionalFormatting sqref="E416">
    <cfRule type="expression" dxfId="896" priority="29">
      <formula>$K416&lt;&gt;""</formula>
    </cfRule>
  </conditionalFormatting>
  <conditionalFormatting sqref="D416">
    <cfRule type="expression" dxfId="895" priority="28">
      <formula>$K416&lt;&gt;""</formula>
    </cfRule>
  </conditionalFormatting>
  <conditionalFormatting sqref="L416:Q416">
    <cfRule type="expression" dxfId="894" priority="27">
      <formula>$K416&lt;&gt;""</formula>
    </cfRule>
  </conditionalFormatting>
  <conditionalFormatting sqref="F417">
    <cfRule type="expression" dxfId="893" priority="26">
      <formula>$K417&lt;&gt;""</formula>
    </cfRule>
  </conditionalFormatting>
  <conditionalFormatting sqref="L417:Q417">
    <cfRule type="expression" dxfId="892" priority="25">
      <formula>$K417&lt;&gt;""</formula>
    </cfRule>
  </conditionalFormatting>
  <conditionalFormatting sqref="D417">
    <cfRule type="expression" dxfId="891" priority="22">
      <formula>$K417&lt;&gt;""</formula>
    </cfRule>
  </conditionalFormatting>
  <conditionalFormatting sqref="G418:K419 B418:C419">
    <cfRule type="expression" dxfId="890" priority="21">
      <formula>$K418&lt;&gt;""</formula>
    </cfRule>
  </conditionalFormatting>
  <conditionalFormatting sqref="E419">
    <cfRule type="expression" dxfId="889" priority="13">
      <formula>$K419&lt;&gt;""</formula>
    </cfRule>
  </conditionalFormatting>
  <conditionalFormatting sqref="A418:A419">
    <cfRule type="expression" dxfId="888" priority="20">
      <formula>$K418&lt;&gt;""</formula>
    </cfRule>
  </conditionalFormatting>
  <conditionalFormatting sqref="F418">
    <cfRule type="expression" dxfId="887" priority="19">
      <formula>$K418&lt;&gt;""</formula>
    </cfRule>
  </conditionalFormatting>
  <conditionalFormatting sqref="E418">
    <cfRule type="expression" dxfId="886" priority="18">
      <formula>$K418&lt;&gt;""</formula>
    </cfRule>
  </conditionalFormatting>
  <conditionalFormatting sqref="D418">
    <cfRule type="expression" dxfId="885" priority="17">
      <formula>$K418&lt;&gt;""</formula>
    </cfRule>
  </conditionalFormatting>
  <conditionalFormatting sqref="L418:Q418">
    <cfRule type="expression" dxfId="884" priority="16">
      <formula>$K418&lt;&gt;""</formula>
    </cfRule>
  </conditionalFormatting>
  <conditionalFormatting sqref="F419">
    <cfRule type="expression" dxfId="883" priority="15">
      <formula>$K419&lt;&gt;""</formula>
    </cfRule>
  </conditionalFormatting>
  <conditionalFormatting sqref="L419:Q419">
    <cfRule type="expression" dxfId="882" priority="14">
      <formula>$K419&lt;&gt;""</formula>
    </cfRule>
  </conditionalFormatting>
  <conditionalFormatting sqref="D419">
    <cfRule type="expression" dxfId="881" priority="12">
      <formula>$K419&lt;&gt;""</formula>
    </cfRule>
  </conditionalFormatting>
  <conditionalFormatting sqref="A420:Q420">
    <cfRule type="expression" dxfId="880" priority="11">
      <formula>$K420&lt;&gt;""</formula>
    </cfRule>
  </conditionalFormatting>
  <conditionalFormatting sqref="B421:C422 G421:K422">
    <cfRule type="expression" dxfId="879" priority="10">
      <formula>$K421&lt;&gt;""</formula>
    </cfRule>
  </conditionalFormatting>
  <conditionalFormatting sqref="E422">
    <cfRule type="expression" dxfId="878" priority="2">
      <formula>$K422&lt;&gt;""</formula>
    </cfRule>
  </conditionalFormatting>
  <conditionalFormatting sqref="A421:A422">
    <cfRule type="expression" dxfId="877" priority="9">
      <formula>$K421&lt;&gt;""</formula>
    </cfRule>
  </conditionalFormatting>
  <conditionalFormatting sqref="F421">
    <cfRule type="expression" dxfId="876" priority="8">
      <formula>$K421&lt;&gt;""</formula>
    </cfRule>
  </conditionalFormatting>
  <conditionalFormatting sqref="E421">
    <cfRule type="expression" dxfId="875" priority="7">
      <formula>$K421&lt;&gt;""</formula>
    </cfRule>
  </conditionalFormatting>
  <conditionalFormatting sqref="D421">
    <cfRule type="expression" dxfId="874" priority="6">
      <formula>$K421&lt;&gt;""</formula>
    </cfRule>
  </conditionalFormatting>
  <conditionalFormatting sqref="L421:Q421">
    <cfRule type="expression" dxfId="873" priority="5">
      <formula>$K421&lt;&gt;""</formula>
    </cfRule>
  </conditionalFormatting>
  <conditionalFormatting sqref="F422">
    <cfRule type="expression" dxfId="872" priority="4">
      <formula>$K422&lt;&gt;""</formula>
    </cfRule>
  </conditionalFormatting>
  <conditionalFormatting sqref="L422:Q422">
    <cfRule type="expression" dxfId="871" priority="3">
      <formula>$K422&lt;&gt;""</formula>
    </cfRule>
  </conditionalFormatting>
  <conditionalFormatting sqref="D422">
    <cfRule type="expression" dxfId="870" priority="1">
      <formula>$K422&lt;&gt;""</formula>
    </cfRule>
  </conditionalFormatting>
  <hyperlinks>
    <hyperlink ref="K70" r:id="rId1" xr:uid="{00000000-0004-0000-0300-000000000000}"/>
    <hyperlink ref="L70:O70" r:id="rId2" display="Security classification. For more details, see &quot;&quot;Grinfin.xslx&quot;." xr:uid="{00000000-0004-0000-0300-000001000000}"/>
    <hyperlink ref="K74" r:id="rId3" xr:uid="{00000000-0004-0000-0300-000002000000}"/>
    <hyperlink ref="K10" r:id="rId4" xr:uid="{00000000-0004-0000-0300-000003000000}"/>
    <hyperlink ref="L10:O10" r:id="rId5" display="Current account type code. For details, see &quot;Current account type code.xlsx&quot;" xr:uid="{00000000-0004-0000-0300-000004000000}"/>
    <hyperlink ref="L74:O74" r:id="rId6" display="Transaction type code. Very important. For details, see &quot;Transaction codes PicLink.xls&quot;. See also &quot;Remark&quot;tab." xr:uid="{00000000-0004-0000-0300-000005000000}"/>
    <hyperlink ref="P70" r:id="rId7" xr:uid="{00000000-0004-0000-0300-000006000000}"/>
    <hyperlink ref="P10" r:id="rId8" xr:uid="{00000000-0004-0000-0300-000007000000}"/>
    <hyperlink ref="P74" r:id="rId9" xr:uid="{00000000-0004-0000-0300-000008000000}"/>
  </hyperlinks>
  <pageMargins left="0.75" right="0.75" top="1" bottom="1" header="0.5" footer="0.5"/>
  <pageSetup paperSize="9" orientation="landscape" verticalDpi="0" r:id="rId10"/>
  <headerFooter alignWithMargins="0">
    <oddHeader>&amp;CRecord Piclink &amp;A</oddHeader>
    <oddFooter>&amp;LDate : &amp;D&amp;RPage :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9">
    <tabColor rgb="FFFFC000"/>
    <outlinePr summaryBelow="0"/>
  </sheetPr>
  <dimension ref="A1:L10"/>
  <sheetViews>
    <sheetView workbookViewId="0">
      <pane xSplit="10" ySplit="1" topLeftCell="K2" activePane="bottomRight" state="frozen"/>
      <selection pane="topRight" activeCell="K1" sqref="K1"/>
      <selection pane="bottomLeft" activeCell="A2" sqref="A2"/>
      <selection pane="bottomRight" activeCell="I1" sqref="I1"/>
    </sheetView>
  </sheetViews>
  <sheetFormatPr defaultRowHeight="12.75"/>
  <cols>
    <col min="1" max="1" width="4.3984375" style="88" bestFit="1" customWidth="1"/>
    <col min="2" max="2" width="2.19921875" style="89" customWidth="1"/>
    <col min="3" max="3" width="13.296875" style="88" bestFit="1" customWidth="1"/>
    <col min="4" max="4" width="35.59765625" style="88" bestFit="1" customWidth="1"/>
    <col min="5" max="5" width="26.3984375" style="88" customWidth="1"/>
    <col min="6" max="6" width="6.796875" style="88" customWidth="1"/>
    <col min="7" max="7" width="5.69921875" style="88" bestFit="1" customWidth="1"/>
    <col min="8" max="8" width="4.8984375" style="88" bestFit="1" customWidth="1"/>
    <col min="9" max="10" width="13.09765625" style="132" customWidth="1"/>
    <col min="11" max="12" width="20.8984375" style="88" customWidth="1"/>
    <col min="13" max="16384" width="8.796875" style="2"/>
  </cols>
  <sheetData>
    <row r="1" spans="1:12" ht="60.75" customHeight="1">
      <c r="A1" s="15" t="s">
        <v>134</v>
      </c>
      <c r="B1" s="16" t="s">
        <v>135</v>
      </c>
      <c r="C1" s="15" t="s">
        <v>136</v>
      </c>
      <c r="D1" s="15" t="s">
        <v>137</v>
      </c>
      <c r="E1" s="15" t="s">
        <v>953</v>
      </c>
      <c r="F1" s="15" t="s">
        <v>139</v>
      </c>
      <c r="G1" s="154" t="s">
        <v>140</v>
      </c>
      <c r="H1" s="155" t="s">
        <v>141</v>
      </c>
      <c r="I1" s="92"/>
      <c r="J1" s="242" t="s">
        <v>5658</v>
      </c>
      <c r="K1" s="94" t="s">
        <v>1870</v>
      </c>
      <c r="L1" s="94" t="s">
        <v>147</v>
      </c>
    </row>
    <row r="2" spans="1:12" s="36" customFormat="1" ht="12.75" customHeight="1">
      <c r="A2" s="26">
        <v>1</v>
      </c>
      <c r="B2" s="158">
        <v>1</v>
      </c>
      <c r="C2" s="75" t="s">
        <v>5091</v>
      </c>
      <c r="D2" s="75" t="s">
        <v>5056</v>
      </c>
      <c r="E2" s="75"/>
      <c r="F2" s="76" t="s">
        <v>1474</v>
      </c>
      <c r="G2" s="76">
        <v>1</v>
      </c>
      <c r="H2" s="77">
        <v>8</v>
      </c>
      <c r="I2" s="33" t="str">
        <f>MID($I$1,G2,H2)</f>
        <v/>
      </c>
      <c r="J2" s="33" t="str">
        <f>I2</f>
        <v/>
      </c>
      <c r="K2" s="114"/>
      <c r="L2" s="114"/>
    </row>
    <row r="3" spans="1:12" s="36" customFormat="1" ht="12.75" customHeight="1">
      <c r="A3" s="26">
        <f>IF(B3=1,TRUNC(A2)+1,A2+0.1)</f>
        <v>2</v>
      </c>
      <c r="B3" s="158">
        <v>1</v>
      </c>
      <c r="C3" s="75" t="s">
        <v>5092</v>
      </c>
      <c r="D3" s="75" t="s">
        <v>5058</v>
      </c>
      <c r="E3" s="75"/>
      <c r="F3" s="76" t="s">
        <v>182</v>
      </c>
      <c r="G3" s="76">
        <v>9</v>
      </c>
      <c r="H3" s="77">
        <v>1</v>
      </c>
      <c r="I3" s="33" t="str">
        <f t="shared" ref="I3:I9" si="0">MID($I$1,G3,H3)</f>
        <v/>
      </c>
      <c r="J3" s="33" t="str">
        <f t="shared" ref="J3:J9" si="1">I3</f>
        <v/>
      </c>
      <c r="K3" s="114"/>
      <c r="L3" s="114"/>
    </row>
    <row r="4" spans="1:12" s="36" customFormat="1" ht="12.75" customHeight="1">
      <c r="A4" s="26">
        <f t="shared" ref="A4:A9" si="2">IF(B4=1,TRUNC(A3)+1,A3+0.1)</f>
        <v>3</v>
      </c>
      <c r="B4" s="158">
        <v>1</v>
      </c>
      <c r="C4" s="75" t="s">
        <v>5093</v>
      </c>
      <c r="D4" s="75" t="s">
        <v>5060</v>
      </c>
      <c r="E4" s="75"/>
      <c r="F4" s="76" t="s">
        <v>156</v>
      </c>
      <c r="G4" s="76">
        <v>10</v>
      </c>
      <c r="H4" s="77">
        <v>3</v>
      </c>
      <c r="I4" s="33" t="str">
        <f t="shared" si="0"/>
        <v/>
      </c>
      <c r="J4" s="33" t="str">
        <f t="shared" si="1"/>
        <v/>
      </c>
      <c r="K4" s="114"/>
      <c r="L4" s="114"/>
    </row>
    <row r="5" spans="1:12" s="36" customFormat="1" ht="22.5">
      <c r="A5" s="26">
        <f>IF(B5=1,TRUNC(A4)+1,A4+0.1)</f>
        <v>4</v>
      </c>
      <c r="B5" s="158">
        <v>1</v>
      </c>
      <c r="C5" s="75" t="s">
        <v>5094</v>
      </c>
      <c r="D5" s="75" t="s">
        <v>5062</v>
      </c>
      <c r="E5" s="75" t="s">
        <v>5063</v>
      </c>
      <c r="F5" s="76" t="s">
        <v>662</v>
      </c>
      <c r="G5" s="76">
        <v>13</v>
      </c>
      <c r="H5" s="77">
        <v>10</v>
      </c>
      <c r="I5" s="33" t="str">
        <f t="shared" si="0"/>
        <v/>
      </c>
      <c r="J5" s="33" t="str">
        <f t="shared" si="1"/>
        <v/>
      </c>
      <c r="K5" s="114"/>
      <c r="L5" s="114"/>
    </row>
    <row r="6" spans="1:12" s="36" customFormat="1" ht="12.75" customHeight="1">
      <c r="A6" s="26">
        <f t="shared" si="2"/>
        <v>5</v>
      </c>
      <c r="B6" s="158">
        <v>1</v>
      </c>
      <c r="C6" s="75" t="s">
        <v>5095</v>
      </c>
      <c r="D6" s="75" t="s">
        <v>5065</v>
      </c>
      <c r="E6" s="75"/>
      <c r="F6" s="76" t="s">
        <v>161</v>
      </c>
      <c r="G6" s="76">
        <v>23</v>
      </c>
      <c r="H6" s="77">
        <v>4</v>
      </c>
      <c r="I6" s="33" t="str">
        <f t="shared" si="0"/>
        <v/>
      </c>
      <c r="J6" s="33" t="str">
        <f t="shared" si="1"/>
        <v/>
      </c>
      <c r="K6" s="114"/>
      <c r="L6" s="114"/>
    </row>
    <row r="7" spans="1:12" s="36" customFormat="1" ht="12.75" customHeight="1">
      <c r="A7" s="26">
        <f t="shared" si="2"/>
        <v>6</v>
      </c>
      <c r="B7" s="158">
        <v>1</v>
      </c>
      <c r="C7" s="75" t="s">
        <v>5096</v>
      </c>
      <c r="D7" s="75" t="s">
        <v>5097</v>
      </c>
      <c r="E7" s="75"/>
      <c r="F7" s="76" t="s">
        <v>4405</v>
      </c>
      <c r="G7" s="76">
        <v>27</v>
      </c>
      <c r="H7" s="77">
        <v>100</v>
      </c>
      <c r="I7" s="33" t="str">
        <f t="shared" si="0"/>
        <v/>
      </c>
      <c r="J7" s="33" t="str">
        <f t="shared" si="1"/>
        <v/>
      </c>
      <c r="K7" s="114"/>
      <c r="L7" s="114"/>
    </row>
    <row r="8" spans="1:12" s="36" customFormat="1" ht="12.75" customHeight="1">
      <c r="A8" s="26">
        <f t="shared" si="2"/>
        <v>7</v>
      </c>
      <c r="B8" s="158">
        <v>1</v>
      </c>
      <c r="C8" s="75" t="s">
        <v>5098</v>
      </c>
      <c r="D8" s="75" t="s">
        <v>5099</v>
      </c>
      <c r="E8" s="75"/>
      <c r="F8" s="76" t="s">
        <v>323</v>
      </c>
      <c r="G8" s="76">
        <v>127</v>
      </c>
      <c r="H8" s="77">
        <v>5</v>
      </c>
      <c r="I8" s="33" t="str">
        <f t="shared" si="0"/>
        <v/>
      </c>
      <c r="J8" s="33" t="str">
        <f t="shared" si="1"/>
        <v/>
      </c>
      <c r="K8" s="114"/>
      <c r="L8" s="114"/>
    </row>
    <row r="9" spans="1:12" ht="13.5" thickBot="1">
      <c r="A9" s="26">
        <f t="shared" si="2"/>
        <v>8</v>
      </c>
      <c r="B9" s="158">
        <v>1</v>
      </c>
      <c r="C9" s="75" t="s">
        <v>5100</v>
      </c>
      <c r="D9" s="75" t="s">
        <v>749</v>
      </c>
      <c r="E9" s="75"/>
      <c r="F9" s="76" t="s">
        <v>182</v>
      </c>
      <c r="G9" s="76">
        <v>132</v>
      </c>
      <c r="H9" s="77">
        <v>1</v>
      </c>
      <c r="I9" s="133" t="str">
        <f t="shared" si="0"/>
        <v/>
      </c>
      <c r="J9" s="133" t="str">
        <f t="shared" si="1"/>
        <v/>
      </c>
      <c r="K9" s="114"/>
      <c r="L9" s="114"/>
    </row>
    <row r="10" spans="1:12" ht="13.5" thickTop="1"/>
  </sheetData>
  <autoFilter ref="A1:L1" xr:uid="{00000000-0009-0000-0000-000027000000}"/>
  <conditionalFormatting sqref="A10:K57 A2:B6 I2:K6 A7:K8 A9:C9 G9:K9 C4:H6">
    <cfRule type="expression" dxfId="5" priority="6">
      <formula>$K2&lt;&gt;""</formula>
    </cfRule>
  </conditionalFormatting>
  <conditionalFormatting sqref="E2:H3">
    <cfRule type="expression" dxfId="4" priority="5">
      <formula>$K2&lt;&gt;""</formula>
    </cfRule>
  </conditionalFormatting>
  <conditionalFormatting sqref="C2:D2">
    <cfRule type="expression" dxfId="3" priority="4">
      <formula>$K2&lt;&gt;""</formula>
    </cfRule>
  </conditionalFormatting>
  <conditionalFormatting sqref="C3:D3">
    <cfRule type="expression" dxfId="2" priority="3">
      <formula>$K3&lt;&gt;""</formula>
    </cfRule>
  </conditionalFormatting>
  <conditionalFormatting sqref="D9:F9">
    <cfRule type="expression" dxfId="1" priority="2">
      <formula>$K9&lt;&gt;""</formula>
    </cfRule>
  </conditionalFormatting>
  <conditionalFormatting sqref="L2:L57">
    <cfRule type="expression" dxfId="0" priority="1">
      <formula>$K2&lt;&gt;""</formula>
    </cfRule>
  </conditionalFormatting>
  <pageMargins left="0.75" right="0.75" top="1" bottom="1" header="0.5" footer="0.5"/>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filterMode="1">
    <tabColor rgb="FF92D050"/>
    <outlinePr summaryBelow="0"/>
  </sheetPr>
  <dimension ref="A1:AB178"/>
  <sheetViews>
    <sheetView workbookViewId="0">
      <pane xSplit="10" ySplit="1" topLeftCell="K2" activePane="bottomRight" state="frozen"/>
      <selection pane="topRight" activeCell="K1" sqref="K1"/>
      <selection pane="bottomLeft" activeCell="A2" sqref="A2"/>
      <selection pane="bottomRight" activeCell="K2" sqref="K2"/>
    </sheetView>
  </sheetViews>
  <sheetFormatPr defaultRowHeight="15.95" customHeight="1" outlineLevelRow="1"/>
  <cols>
    <col min="1" max="1" width="4.3984375" style="88" bestFit="1" customWidth="1"/>
    <col min="2" max="2" width="2.19921875" style="89" customWidth="1"/>
    <col min="3" max="3" width="18.3984375" style="88" bestFit="1" customWidth="1"/>
    <col min="4" max="4" width="39.796875" style="88" customWidth="1"/>
    <col min="5" max="5" width="26.3984375" style="88" customWidth="1"/>
    <col min="6" max="6" width="6.796875" style="88" customWidth="1"/>
    <col min="7" max="7" width="5.69921875" style="88" bestFit="1" customWidth="1"/>
    <col min="8" max="8" width="5.5" style="88" customWidth="1"/>
    <col min="9" max="10" width="13.09765625" style="90" customWidth="1"/>
    <col min="11" max="11" width="43.59765625" style="112" customWidth="1"/>
    <col min="12" max="12" width="20.8984375" style="88" customWidth="1"/>
    <col min="13" max="23" width="8.796875" style="95"/>
    <col min="24" max="28" width="8.796875" style="25"/>
    <col min="29" max="16384" width="8.796875" style="2"/>
  </cols>
  <sheetData>
    <row r="1" spans="1:28" ht="60.75" customHeight="1">
      <c r="A1" s="15" t="s">
        <v>134</v>
      </c>
      <c r="B1" s="16" t="s">
        <v>135</v>
      </c>
      <c r="C1" s="15" t="s">
        <v>136</v>
      </c>
      <c r="D1" s="15" t="s">
        <v>137</v>
      </c>
      <c r="E1" s="91" t="s">
        <v>953</v>
      </c>
      <c r="F1" s="91" t="s">
        <v>139</v>
      </c>
      <c r="G1" s="20" t="s">
        <v>140</v>
      </c>
      <c r="H1" s="22" t="s">
        <v>141</v>
      </c>
      <c r="I1" s="92"/>
      <c r="J1" s="236" t="s">
        <v>5658</v>
      </c>
      <c r="K1" s="93" t="s">
        <v>954</v>
      </c>
      <c r="L1" s="94" t="s">
        <v>147</v>
      </c>
    </row>
    <row r="2" spans="1:28" s="36" customFormat="1" ht="12.75" customHeight="1">
      <c r="A2" s="26">
        <v>1</v>
      </c>
      <c r="B2" s="27">
        <v>1</v>
      </c>
      <c r="C2" s="26" t="s">
        <v>955</v>
      </c>
      <c r="D2" s="28" t="s">
        <v>956</v>
      </c>
      <c r="E2" s="28"/>
      <c r="F2" s="30" t="s">
        <v>307</v>
      </c>
      <c r="G2" s="31">
        <v>1</v>
      </c>
      <c r="H2" s="32">
        <v>12</v>
      </c>
      <c r="I2" s="33" t="str">
        <f>MID($I$1,G2,H2)</f>
        <v/>
      </c>
      <c r="J2" s="237" t="str">
        <f>I2</f>
        <v/>
      </c>
      <c r="K2" s="96" t="s">
        <v>957</v>
      </c>
      <c r="L2" s="34"/>
      <c r="M2" s="95"/>
      <c r="N2" s="95"/>
      <c r="O2" s="95"/>
      <c r="P2" s="95"/>
      <c r="Q2" s="95"/>
      <c r="R2" s="95"/>
      <c r="S2" s="95"/>
      <c r="T2" s="95"/>
      <c r="U2" s="95"/>
      <c r="V2" s="95"/>
      <c r="W2" s="95"/>
      <c r="X2" s="95"/>
      <c r="Y2" s="95"/>
      <c r="Z2" s="95"/>
      <c r="AA2" s="95"/>
      <c r="AB2" s="95"/>
    </row>
    <row r="3" spans="1:28" s="36" customFormat="1" ht="12.75" customHeight="1" outlineLevel="1">
      <c r="A3" s="35">
        <v>1.1000000000000001</v>
      </c>
      <c r="B3" s="37">
        <v>2</v>
      </c>
      <c r="C3" s="35" t="s">
        <v>958</v>
      </c>
      <c r="D3" s="30" t="s">
        <v>959</v>
      </c>
      <c r="E3" s="30"/>
      <c r="F3" s="30" t="s">
        <v>156</v>
      </c>
      <c r="G3" s="31">
        <v>1</v>
      </c>
      <c r="H3" s="32">
        <v>2</v>
      </c>
      <c r="I3" s="33" t="str">
        <f>MID($I$1,G3,H3)</f>
        <v/>
      </c>
      <c r="J3" s="237">
        <f>_xlfn.NUMBERVALUE(I3)</f>
        <v>0</v>
      </c>
      <c r="K3" s="96"/>
      <c r="L3" s="34"/>
      <c r="M3" s="95"/>
      <c r="N3" s="95"/>
      <c r="O3" s="95"/>
      <c r="P3" s="95"/>
      <c r="Q3" s="95"/>
      <c r="R3" s="95"/>
      <c r="S3" s="95"/>
      <c r="T3" s="95"/>
      <c r="U3" s="95"/>
      <c r="V3" s="95"/>
      <c r="W3" s="95"/>
      <c r="X3" s="95"/>
      <c r="Y3" s="95"/>
      <c r="Z3" s="95"/>
      <c r="AA3" s="95"/>
      <c r="AB3" s="95"/>
    </row>
    <row r="4" spans="1:28" s="36" customFormat="1" ht="12.75" customHeight="1" outlineLevel="1">
      <c r="A4" s="35">
        <v>1.2000000000000002</v>
      </c>
      <c r="B4" s="37">
        <v>2</v>
      </c>
      <c r="C4" s="35" t="s">
        <v>960</v>
      </c>
      <c r="D4" s="30" t="s">
        <v>961</v>
      </c>
      <c r="E4" s="30"/>
      <c r="F4" s="30" t="s">
        <v>313</v>
      </c>
      <c r="G4" s="31">
        <v>3</v>
      </c>
      <c r="H4" s="32">
        <v>9</v>
      </c>
      <c r="I4" s="33" t="str">
        <f t="shared" ref="I4:I72" si="0">MID($I$1,G4,H4)</f>
        <v/>
      </c>
      <c r="J4" s="237" t="str">
        <f>I4</f>
        <v/>
      </c>
      <c r="K4" s="96"/>
      <c r="L4" s="34"/>
      <c r="M4" s="95"/>
      <c r="N4" s="95"/>
      <c r="O4" s="95"/>
      <c r="P4" s="95"/>
      <c r="Q4" s="95"/>
      <c r="R4" s="95"/>
      <c r="S4" s="95"/>
      <c r="T4" s="95"/>
      <c r="U4" s="95"/>
      <c r="V4" s="95"/>
      <c r="W4" s="95"/>
      <c r="X4" s="95"/>
      <c r="Y4" s="95"/>
      <c r="Z4" s="95"/>
      <c r="AA4" s="95"/>
      <c r="AB4" s="95"/>
    </row>
    <row r="5" spans="1:28" s="36" customFormat="1" ht="24.95" customHeight="1" outlineLevel="1">
      <c r="A5" s="35">
        <v>1.3000000000000003</v>
      </c>
      <c r="B5" s="37">
        <v>2</v>
      </c>
      <c r="C5" s="35" t="s">
        <v>962</v>
      </c>
      <c r="D5" s="30" t="s">
        <v>963</v>
      </c>
      <c r="E5" s="30" t="s">
        <v>964</v>
      </c>
      <c r="F5" s="30" t="s">
        <v>965</v>
      </c>
      <c r="G5" s="31">
        <v>12</v>
      </c>
      <c r="H5" s="32">
        <v>1</v>
      </c>
      <c r="I5" s="33" t="str">
        <f t="shared" si="0"/>
        <v/>
      </c>
      <c r="J5" s="237">
        <f>_xlfn.NUMBERVALUE(I5)</f>
        <v>0</v>
      </c>
      <c r="K5" s="96"/>
      <c r="L5" s="34"/>
      <c r="M5" s="95"/>
      <c r="N5" s="95"/>
      <c r="O5" s="95"/>
      <c r="P5" s="95"/>
      <c r="Q5" s="95"/>
      <c r="R5" s="95"/>
      <c r="S5" s="95"/>
      <c r="T5" s="95"/>
      <c r="U5" s="95"/>
      <c r="V5" s="95"/>
      <c r="W5" s="95"/>
      <c r="X5" s="95"/>
      <c r="Y5" s="95"/>
      <c r="Z5" s="95"/>
      <c r="AA5" s="95"/>
      <c r="AB5" s="95"/>
    </row>
    <row r="6" spans="1:28" s="36" customFormat="1" ht="12.75" customHeight="1">
      <c r="A6" s="26">
        <v>2</v>
      </c>
      <c r="B6" s="27">
        <v>1</v>
      </c>
      <c r="C6" s="26" t="s">
        <v>966</v>
      </c>
      <c r="D6" s="28" t="s">
        <v>967</v>
      </c>
      <c r="E6" s="28"/>
      <c r="F6" s="30" t="s">
        <v>342</v>
      </c>
      <c r="G6" s="31">
        <v>13</v>
      </c>
      <c r="H6" s="32">
        <v>8</v>
      </c>
      <c r="I6" s="33" t="str">
        <f t="shared" si="0"/>
        <v/>
      </c>
      <c r="J6" s="238" t="str">
        <f>IF(AND(I6&lt;&gt;"",I6&lt;&gt;"00000000"),DATE(LEFT(I6,4),MID(I6,5,2),RIGHT(I6,2)),"")</f>
        <v/>
      </c>
      <c r="K6" s="96" t="s">
        <v>968</v>
      </c>
      <c r="L6" s="34"/>
      <c r="M6" s="95"/>
      <c r="N6" s="95"/>
      <c r="O6" s="95"/>
      <c r="P6" s="95"/>
      <c r="Q6" s="95"/>
      <c r="R6" s="95"/>
      <c r="S6" s="95"/>
      <c r="T6" s="95"/>
      <c r="U6" s="95"/>
      <c r="V6" s="95"/>
      <c r="W6" s="95"/>
      <c r="X6" s="95"/>
      <c r="Y6" s="95"/>
      <c r="Z6" s="95"/>
      <c r="AA6" s="95"/>
      <c r="AB6" s="95"/>
    </row>
    <row r="7" spans="1:28" s="36" customFormat="1" ht="12.75" customHeight="1">
      <c r="A7" s="26">
        <v>3</v>
      </c>
      <c r="B7" s="27">
        <v>1</v>
      </c>
      <c r="C7" s="26" t="s">
        <v>969</v>
      </c>
      <c r="D7" s="28" t="s">
        <v>301</v>
      </c>
      <c r="E7" s="28"/>
      <c r="F7" s="30" t="s">
        <v>282</v>
      </c>
      <c r="G7" s="31">
        <v>21</v>
      </c>
      <c r="H7" s="32">
        <v>3</v>
      </c>
      <c r="I7" s="33" t="str">
        <f t="shared" si="0"/>
        <v/>
      </c>
      <c r="J7" s="167" t="str">
        <f t="shared" ref="J7:J18" si="1">I7</f>
        <v/>
      </c>
      <c r="K7" s="96"/>
      <c r="L7" s="34"/>
      <c r="M7" s="95"/>
      <c r="N7" s="95"/>
      <c r="O7" s="95"/>
      <c r="P7" s="95"/>
      <c r="Q7" s="95"/>
      <c r="R7" s="95"/>
      <c r="S7" s="95"/>
      <c r="T7" s="95"/>
      <c r="U7" s="95"/>
      <c r="V7" s="95"/>
      <c r="W7" s="95"/>
      <c r="X7" s="95"/>
      <c r="Y7" s="95"/>
      <c r="Z7" s="95"/>
      <c r="AA7" s="95"/>
      <c r="AB7" s="95"/>
    </row>
    <row r="8" spans="1:28" s="36" customFormat="1" ht="12.75" customHeight="1">
      <c r="A8" s="26">
        <v>4</v>
      </c>
      <c r="B8" s="27">
        <v>1</v>
      </c>
      <c r="C8" s="26" t="s">
        <v>970</v>
      </c>
      <c r="D8" s="28" t="s">
        <v>971</v>
      </c>
      <c r="E8" s="28"/>
      <c r="F8" s="30" t="s">
        <v>153</v>
      </c>
      <c r="G8" s="31">
        <v>24</v>
      </c>
      <c r="H8" s="32">
        <v>6</v>
      </c>
      <c r="I8" s="33" t="str">
        <f t="shared" si="0"/>
        <v/>
      </c>
      <c r="J8" s="237">
        <f>_xlfn.NUMBERVALUE(I8)</f>
        <v>0</v>
      </c>
      <c r="K8" s="96"/>
      <c r="L8" s="34"/>
      <c r="M8" s="95"/>
      <c r="N8" s="95"/>
      <c r="O8" s="95"/>
      <c r="P8" s="95"/>
      <c r="Q8" s="95"/>
      <c r="R8" s="95"/>
      <c r="S8" s="95"/>
      <c r="T8" s="95"/>
      <c r="U8" s="95"/>
      <c r="V8" s="95"/>
      <c r="W8" s="95"/>
      <c r="X8" s="95"/>
      <c r="Y8" s="95"/>
      <c r="Z8" s="95"/>
      <c r="AA8" s="95"/>
      <c r="AB8" s="95"/>
    </row>
    <row r="9" spans="1:28" s="36" customFormat="1" ht="12.75" customHeight="1">
      <c r="A9" s="26">
        <v>5</v>
      </c>
      <c r="B9" s="27">
        <v>1</v>
      </c>
      <c r="C9" s="26" t="s">
        <v>972</v>
      </c>
      <c r="D9" s="28" t="s">
        <v>973</v>
      </c>
      <c r="E9" s="28"/>
      <c r="F9" s="30" t="s">
        <v>156</v>
      </c>
      <c r="G9" s="31">
        <v>30</v>
      </c>
      <c r="H9" s="32">
        <v>2</v>
      </c>
      <c r="I9" s="33" t="str">
        <f t="shared" si="0"/>
        <v/>
      </c>
      <c r="J9" s="167" t="str">
        <f t="shared" si="1"/>
        <v/>
      </c>
      <c r="K9" s="260" t="s">
        <v>169</v>
      </c>
      <c r="L9" s="261"/>
      <c r="M9" s="95"/>
      <c r="N9" s="95"/>
      <c r="O9" s="95"/>
      <c r="P9" s="95"/>
      <c r="Q9" s="95"/>
      <c r="R9" s="95"/>
      <c r="S9" s="95"/>
      <c r="T9" s="95"/>
      <c r="U9" s="95"/>
      <c r="V9" s="95"/>
      <c r="W9" s="95"/>
      <c r="X9" s="95"/>
      <c r="Y9" s="95"/>
      <c r="Z9" s="95"/>
      <c r="AA9" s="95"/>
      <c r="AB9" s="95"/>
    </row>
    <row r="10" spans="1:28" s="36" customFormat="1" ht="12.75" customHeight="1">
      <c r="A10" s="26">
        <v>6</v>
      </c>
      <c r="B10" s="27">
        <v>1</v>
      </c>
      <c r="C10" s="26" t="s">
        <v>974</v>
      </c>
      <c r="D10" s="28" t="s">
        <v>975</v>
      </c>
      <c r="E10" s="28"/>
      <c r="F10" s="30" t="s">
        <v>156</v>
      </c>
      <c r="G10" s="31">
        <v>32</v>
      </c>
      <c r="H10" s="32">
        <v>2</v>
      </c>
      <c r="I10" s="33" t="str">
        <f t="shared" si="0"/>
        <v/>
      </c>
      <c r="J10" s="167" t="str">
        <f t="shared" si="1"/>
        <v/>
      </c>
      <c r="K10" s="96"/>
      <c r="L10" s="34"/>
      <c r="M10" s="95"/>
      <c r="N10" s="95"/>
      <c r="O10" s="95"/>
      <c r="P10" s="95"/>
      <c r="Q10" s="95"/>
      <c r="R10" s="95"/>
      <c r="S10" s="95"/>
      <c r="T10" s="95"/>
      <c r="U10" s="95"/>
      <c r="V10" s="95"/>
      <c r="W10" s="95"/>
      <c r="X10" s="95"/>
      <c r="Y10" s="95"/>
      <c r="Z10" s="95"/>
      <c r="AA10" s="95"/>
      <c r="AB10" s="95"/>
    </row>
    <row r="11" spans="1:28" s="36" customFormat="1" ht="12.75" customHeight="1">
      <c r="A11" s="26">
        <v>7</v>
      </c>
      <c r="B11" s="27">
        <v>1</v>
      </c>
      <c r="C11" s="26" t="s">
        <v>976</v>
      </c>
      <c r="D11" s="28" t="s">
        <v>696</v>
      </c>
      <c r="E11" s="28"/>
      <c r="F11" s="30" t="s">
        <v>282</v>
      </c>
      <c r="G11" s="31">
        <v>34</v>
      </c>
      <c r="H11" s="32">
        <v>3</v>
      </c>
      <c r="I11" s="33" t="str">
        <f t="shared" si="0"/>
        <v/>
      </c>
      <c r="J11" s="167" t="str">
        <f t="shared" si="1"/>
        <v/>
      </c>
      <c r="K11" s="96"/>
      <c r="L11" s="34"/>
      <c r="M11" s="95"/>
      <c r="N11" s="95"/>
      <c r="O11" s="95"/>
      <c r="P11" s="95"/>
      <c r="Q11" s="95"/>
      <c r="R11" s="95"/>
      <c r="S11" s="95"/>
      <c r="T11" s="95"/>
      <c r="U11" s="95"/>
      <c r="V11" s="95"/>
      <c r="W11" s="95"/>
      <c r="X11" s="95"/>
      <c r="Y11" s="95"/>
      <c r="Z11" s="95"/>
      <c r="AA11" s="95"/>
      <c r="AB11" s="95"/>
    </row>
    <row r="12" spans="1:28" s="36" customFormat="1" ht="12.75" customHeight="1">
      <c r="A12" s="26">
        <v>8</v>
      </c>
      <c r="B12" s="27">
        <v>1</v>
      </c>
      <c r="C12" s="26" t="s">
        <v>977</v>
      </c>
      <c r="D12" s="28" t="s">
        <v>698</v>
      </c>
      <c r="E12" s="28"/>
      <c r="F12" s="30" t="s">
        <v>215</v>
      </c>
      <c r="G12" s="31">
        <v>37</v>
      </c>
      <c r="H12" s="32">
        <v>9</v>
      </c>
      <c r="I12" s="33" t="str">
        <f t="shared" si="0"/>
        <v/>
      </c>
      <c r="J12" s="275">
        <f>IF(J13="-",_xlfn.NUMBERVALUE(I12)/100000*-1,_xlfn.NUMBERVALUE(I12)/100000)</f>
        <v>0</v>
      </c>
      <c r="K12" s="96"/>
      <c r="L12" s="34"/>
      <c r="M12" s="95"/>
      <c r="N12" s="95"/>
      <c r="O12" s="95"/>
      <c r="P12" s="95"/>
      <c r="Q12" s="95"/>
      <c r="R12" s="95"/>
      <c r="S12" s="95"/>
      <c r="T12" s="95"/>
      <c r="U12" s="95"/>
      <c r="V12" s="95"/>
      <c r="W12" s="95"/>
      <c r="X12" s="95"/>
      <c r="Y12" s="95"/>
      <c r="Z12" s="95"/>
      <c r="AA12" s="95"/>
      <c r="AB12" s="95"/>
    </row>
    <row r="13" spans="1:28" s="36" customFormat="1" ht="24.95" customHeight="1">
      <c r="A13" s="26">
        <v>9</v>
      </c>
      <c r="B13" s="27">
        <v>1</v>
      </c>
      <c r="C13" s="26" t="s">
        <v>978</v>
      </c>
      <c r="D13" s="28" t="s">
        <v>700</v>
      </c>
      <c r="E13" s="28" t="s">
        <v>208</v>
      </c>
      <c r="F13" s="30" t="s">
        <v>182</v>
      </c>
      <c r="G13" s="31">
        <v>46</v>
      </c>
      <c r="H13" s="32">
        <v>1</v>
      </c>
      <c r="I13" s="33" t="str">
        <f t="shared" si="0"/>
        <v/>
      </c>
      <c r="J13" s="167" t="str">
        <f t="shared" si="1"/>
        <v/>
      </c>
      <c r="K13" s="96"/>
      <c r="L13" s="34"/>
      <c r="M13" s="95"/>
      <c r="N13" s="95"/>
      <c r="O13" s="95"/>
      <c r="P13" s="95"/>
      <c r="Q13" s="95"/>
      <c r="R13" s="95"/>
      <c r="S13" s="95"/>
      <c r="T13" s="95"/>
      <c r="U13" s="95"/>
      <c r="V13" s="95"/>
      <c r="W13" s="95"/>
      <c r="X13" s="95"/>
      <c r="Y13" s="95"/>
      <c r="Z13" s="95"/>
      <c r="AA13" s="95"/>
      <c r="AB13" s="95"/>
    </row>
    <row r="14" spans="1:28" s="36" customFormat="1" ht="24.95" customHeight="1">
      <c r="A14" s="26">
        <v>10</v>
      </c>
      <c r="B14" s="27">
        <v>1</v>
      </c>
      <c r="C14" s="26" t="s">
        <v>979</v>
      </c>
      <c r="D14" s="28" t="s">
        <v>702</v>
      </c>
      <c r="E14" s="28" t="s">
        <v>703</v>
      </c>
      <c r="F14" s="30" t="s">
        <v>182</v>
      </c>
      <c r="G14" s="31">
        <v>47</v>
      </c>
      <c r="H14" s="32">
        <v>1</v>
      </c>
      <c r="I14" s="33" t="str">
        <f t="shared" si="0"/>
        <v/>
      </c>
      <c r="J14" s="167" t="str">
        <f t="shared" si="1"/>
        <v/>
      </c>
      <c r="K14" s="96"/>
      <c r="L14" s="34"/>
      <c r="M14" s="95"/>
      <c r="N14" s="95"/>
      <c r="O14" s="95"/>
      <c r="P14" s="95"/>
      <c r="Q14" s="95"/>
      <c r="R14" s="95"/>
      <c r="S14" s="95"/>
      <c r="T14" s="95"/>
      <c r="U14" s="95"/>
      <c r="V14" s="95"/>
      <c r="W14" s="95"/>
      <c r="X14" s="95"/>
      <c r="Y14" s="95"/>
      <c r="Z14" s="95"/>
      <c r="AA14" s="95"/>
      <c r="AB14" s="95"/>
    </row>
    <row r="15" spans="1:28" s="36" customFormat="1" ht="12.75" customHeight="1">
      <c r="A15" s="26">
        <v>11</v>
      </c>
      <c r="B15" s="27">
        <v>1</v>
      </c>
      <c r="C15" s="26" t="s">
        <v>980</v>
      </c>
      <c r="D15" s="28" t="s">
        <v>981</v>
      </c>
      <c r="E15" s="28"/>
      <c r="F15" s="30" t="s">
        <v>215</v>
      </c>
      <c r="G15" s="31">
        <v>48</v>
      </c>
      <c r="H15" s="32">
        <v>9</v>
      </c>
      <c r="I15" s="33" t="str">
        <f t="shared" si="0"/>
        <v/>
      </c>
      <c r="J15" s="275">
        <f>IF(J16="-",_xlfn.NUMBERVALUE(I15)/100000*-1,_xlfn.NUMBERVALUE(I15)/100000)</f>
        <v>0</v>
      </c>
      <c r="K15" s="96"/>
      <c r="L15" s="34"/>
      <c r="M15" s="95"/>
      <c r="N15" s="95"/>
      <c r="O15" s="95"/>
      <c r="P15" s="95"/>
      <c r="Q15" s="95"/>
      <c r="R15" s="95"/>
      <c r="S15" s="95"/>
      <c r="T15" s="95"/>
      <c r="U15" s="95"/>
      <c r="V15" s="95"/>
      <c r="W15" s="95"/>
      <c r="X15" s="95"/>
      <c r="Y15" s="95"/>
      <c r="Z15" s="95"/>
      <c r="AA15" s="95"/>
      <c r="AB15" s="95"/>
    </row>
    <row r="16" spans="1:28" s="36" customFormat="1" ht="24.95" customHeight="1">
      <c r="A16" s="26">
        <v>12</v>
      </c>
      <c r="B16" s="27">
        <v>1</v>
      </c>
      <c r="C16" s="26" t="s">
        <v>982</v>
      </c>
      <c r="D16" s="28" t="s">
        <v>983</v>
      </c>
      <c r="E16" s="28" t="s">
        <v>208</v>
      </c>
      <c r="F16" s="30" t="s">
        <v>182</v>
      </c>
      <c r="G16" s="31">
        <v>57</v>
      </c>
      <c r="H16" s="32">
        <v>1</v>
      </c>
      <c r="I16" s="33" t="str">
        <f t="shared" si="0"/>
        <v/>
      </c>
      <c r="J16" s="167" t="str">
        <f t="shared" si="1"/>
        <v/>
      </c>
      <c r="K16" s="96"/>
      <c r="L16" s="34"/>
      <c r="M16" s="95"/>
      <c r="N16" s="95"/>
      <c r="O16" s="95"/>
      <c r="P16" s="95"/>
      <c r="Q16" s="95"/>
      <c r="R16" s="95"/>
      <c r="S16" s="95"/>
      <c r="T16" s="95"/>
      <c r="U16" s="95"/>
      <c r="V16" s="95"/>
      <c r="W16" s="95"/>
      <c r="X16" s="95"/>
      <c r="Y16" s="95"/>
      <c r="Z16" s="95"/>
      <c r="AA16" s="95"/>
      <c r="AB16" s="95"/>
    </row>
    <row r="17" spans="1:28" s="36" customFormat="1" ht="12.75" customHeight="1">
      <c r="A17" s="26">
        <v>13</v>
      </c>
      <c r="B17" s="27">
        <v>1</v>
      </c>
      <c r="C17" s="26" t="s">
        <v>984</v>
      </c>
      <c r="D17" s="28" t="s">
        <v>985</v>
      </c>
      <c r="E17" s="28"/>
      <c r="F17" s="30" t="s">
        <v>282</v>
      </c>
      <c r="G17" s="31">
        <v>58</v>
      </c>
      <c r="H17" s="32">
        <v>3</v>
      </c>
      <c r="I17" s="33" t="str">
        <f t="shared" si="0"/>
        <v/>
      </c>
      <c r="J17" s="167" t="str">
        <f>I16</f>
        <v/>
      </c>
      <c r="K17" s="96"/>
      <c r="L17" s="34"/>
      <c r="M17" s="95"/>
      <c r="N17" s="95"/>
      <c r="O17" s="95"/>
      <c r="P17" s="95"/>
      <c r="Q17" s="95"/>
      <c r="R17" s="95"/>
      <c r="S17" s="95"/>
      <c r="T17" s="95"/>
      <c r="U17" s="95"/>
      <c r="V17" s="95"/>
      <c r="W17" s="95"/>
      <c r="X17" s="95"/>
      <c r="Y17" s="95"/>
      <c r="Z17" s="95"/>
      <c r="AA17" s="95"/>
      <c r="AB17" s="95"/>
    </row>
    <row r="18" spans="1:28" s="36" customFormat="1" ht="12.75" customHeight="1">
      <c r="A18" s="26">
        <v>14</v>
      </c>
      <c r="B18" s="27">
        <v>1</v>
      </c>
      <c r="C18" s="26" t="s">
        <v>986</v>
      </c>
      <c r="D18" s="28" t="s">
        <v>291</v>
      </c>
      <c r="E18" s="28"/>
      <c r="F18" s="30" t="s">
        <v>282</v>
      </c>
      <c r="G18" s="31">
        <v>61</v>
      </c>
      <c r="H18" s="32">
        <v>3</v>
      </c>
      <c r="I18" s="33" t="str">
        <f t="shared" si="0"/>
        <v/>
      </c>
      <c r="J18" s="167" t="str">
        <f t="shared" si="1"/>
        <v/>
      </c>
      <c r="K18" s="96"/>
      <c r="L18" s="34"/>
      <c r="M18" s="95"/>
      <c r="N18" s="95"/>
      <c r="O18" s="95"/>
      <c r="P18" s="95"/>
      <c r="Q18" s="95"/>
      <c r="R18" s="95"/>
      <c r="S18" s="95"/>
      <c r="T18" s="95"/>
      <c r="U18" s="95"/>
      <c r="V18" s="95"/>
      <c r="W18" s="95"/>
      <c r="X18" s="95"/>
      <c r="Y18" s="95"/>
      <c r="Z18" s="95"/>
      <c r="AA18" s="95"/>
      <c r="AB18" s="95"/>
    </row>
    <row r="19" spans="1:28" s="36" customFormat="1" ht="12.75" hidden="1" customHeight="1">
      <c r="A19" s="40">
        <v>15</v>
      </c>
      <c r="B19" s="41">
        <v>1</v>
      </c>
      <c r="C19" s="40" t="s">
        <v>987</v>
      </c>
      <c r="D19" s="42" t="s">
        <v>988</v>
      </c>
      <c r="E19" s="42"/>
      <c r="F19" s="42" t="s">
        <v>342</v>
      </c>
      <c r="G19" s="43">
        <v>64</v>
      </c>
      <c r="H19" s="44">
        <v>8</v>
      </c>
      <c r="I19" s="45" t="str">
        <f t="shared" si="0"/>
        <v/>
      </c>
      <c r="J19" s="235"/>
      <c r="K19" s="97"/>
      <c r="L19" s="46" t="s">
        <v>10</v>
      </c>
      <c r="M19" s="95"/>
      <c r="N19" s="95"/>
      <c r="O19" s="95"/>
      <c r="P19" s="95"/>
      <c r="Q19" s="95"/>
      <c r="R19" s="95"/>
      <c r="S19" s="95"/>
      <c r="T19" s="95"/>
      <c r="U19" s="95"/>
      <c r="V19" s="95"/>
      <c r="W19" s="95"/>
      <c r="X19" s="95"/>
      <c r="Y19" s="95"/>
      <c r="Z19" s="95"/>
      <c r="AA19" s="95"/>
      <c r="AB19" s="95"/>
    </row>
    <row r="20" spans="1:28" s="36" customFormat="1" ht="12.75" hidden="1" customHeight="1">
      <c r="A20" s="40">
        <v>16</v>
      </c>
      <c r="B20" s="41">
        <v>1</v>
      </c>
      <c r="C20" s="40" t="s">
        <v>989</v>
      </c>
      <c r="D20" s="42" t="s">
        <v>990</v>
      </c>
      <c r="E20" s="42"/>
      <c r="F20" s="42" t="s">
        <v>282</v>
      </c>
      <c r="G20" s="43">
        <v>72</v>
      </c>
      <c r="H20" s="44">
        <v>3</v>
      </c>
      <c r="I20" s="45" t="str">
        <f t="shared" si="0"/>
        <v/>
      </c>
      <c r="J20" s="235"/>
      <c r="K20" s="97"/>
      <c r="L20" s="46" t="s">
        <v>10</v>
      </c>
      <c r="M20" s="95"/>
      <c r="N20" s="95"/>
      <c r="O20" s="95"/>
      <c r="P20" s="95"/>
      <c r="Q20" s="95"/>
      <c r="R20" s="95"/>
      <c r="S20" s="95"/>
      <c r="T20" s="95"/>
      <c r="U20" s="95"/>
      <c r="V20" s="95"/>
      <c r="W20" s="95"/>
      <c r="X20" s="95"/>
      <c r="Y20" s="95"/>
      <c r="Z20" s="95"/>
      <c r="AA20" s="95"/>
      <c r="AB20" s="95"/>
    </row>
    <row r="21" spans="1:28" s="36" customFormat="1" ht="24.95" customHeight="1">
      <c r="A21" s="26">
        <v>17</v>
      </c>
      <c r="B21" s="27">
        <v>1</v>
      </c>
      <c r="C21" s="26" t="s">
        <v>991</v>
      </c>
      <c r="D21" s="28" t="s">
        <v>337</v>
      </c>
      <c r="E21" s="28" t="s">
        <v>338</v>
      </c>
      <c r="F21" s="30" t="s">
        <v>182</v>
      </c>
      <c r="G21" s="31">
        <v>75</v>
      </c>
      <c r="H21" s="32">
        <v>1</v>
      </c>
      <c r="I21" s="33" t="str">
        <f t="shared" si="0"/>
        <v/>
      </c>
      <c r="J21" s="167" t="str">
        <f t="shared" ref="J21:J29" si="2">I21</f>
        <v/>
      </c>
      <c r="K21" s="96" t="s">
        <v>339</v>
      </c>
      <c r="L21" s="34"/>
      <c r="M21" s="95"/>
      <c r="N21" s="95"/>
      <c r="O21" s="95"/>
      <c r="P21" s="95"/>
      <c r="Q21" s="95"/>
      <c r="R21" s="95"/>
      <c r="S21" s="95"/>
      <c r="T21" s="95"/>
      <c r="U21" s="95"/>
      <c r="V21" s="95"/>
      <c r="W21" s="95"/>
      <c r="X21" s="95"/>
      <c r="Y21" s="95"/>
      <c r="Z21" s="95"/>
      <c r="AA21" s="95"/>
      <c r="AB21" s="95"/>
    </row>
    <row r="22" spans="1:28" s="36" customFormat="1" ht="12.75" customHeight="1">
      <c r="A22" s="26">
        <v>18</v>
      </c>
      <c r="B22" s="27">
        <v>1</v>
      </c>
      <c r="C22" s="26" t="s">
        <v>992</v>
      </c>
      <c r="D22" s="28" t="s">
        <v>993</v>
      </c>
      <c r="E22" s="28"/>
      <c r="F22" s="30" t="s">
        <v>204</v>
      </c>
      <c r="G22" s="31">
        <v>76</v>
      </c>
      <c r="H22" s="32">
        <v>17</v>
      </c>
      <c r="I22" s="33" t="str">
        <f t="shared" si="0"/>
        <v/>
      </c>
      <c r="J22" s="275">
        <f>IF(J23="-",_xlfn.NUMBERVALUE(I22)/100*-1,_xlfn.NUMBERVALUE(I22)/100)</f>
        <v>0</v>
      </c>
      <c r="K22" s="96" t="s">
        <v>994</v>
      </c>
      <c r="L22" s="34"/>
      <c r="M22" s="95"/>
      <c r="N22" s="95"/>
      <c r="O22" s="95"/>
      <c r="P22" s="95"/>
      <c r="Q22" s="95"/>
      <c r="R22" s="95"/>
      <c r="S22" s="95"/>
      <c r="T22" s="95"/>
      <c r="U22" s="95"/>
      <c r="V22" s="95"/>
      <c r="W22" s="95"/>
      <c r="X22" s="95"/>
      <c r="Y22" s="95"/>
      <c r="Z22" s="95"/>
      <c r="AA22" s="95"/>
      <c r="AB22" s="95"/>
    </row>
    <row r="23" spans="1:28" s="36" customFormat="1" ht="24.95" customHeight="1">
      <c r="A23" s="26">
        <v>19</v>
      </c>
      <c r="B23" s="27">
        <v>1</v>
      </c>
      <c r="C23" s="26" t="s">
        <v>995</v>
      </c>
      <c r="D23" s="28" t="s">
        <v>996</v>
      </c>
      <c r="E23" s="28" t="s">
        <v>208</v>
      </c>
      <c r="F23" s="30" t="s">
        <v>182</v>
      </c>
      <c r="G23" s="31">
        <v>93</v>
      </c>
      <c r="H23" s="32">
        <v>1</v>
      </c>
      <c r="I23" s="33" t="str">
        <f t="shared" si="0"/>
        <v/>
      </c>
      <c r="J23" s="167" t="str">
        <f t="shared" si="2"/>
        <v/>
      </c>
      <c r="K23" s="96"/>
      <c r="L23" s="34"/>
      <c r="M23" s="95"/>
      <c r="N23" s="95"/>
      <c r="O23" s="95"/>
      <c r="P23" s="95"/>
      <c r="Q23" s="95"/>
      <c r="R23" s="95"/>
      <c r="S23" s="95"/>
      <c r="T23" s="95"/>
      <c r="U23" s="95"/>
      <c r="V23" s="95"/>
      <c r="W23" s="95"/>
      <c r="X23" s="95"/>
      <c r="Y23" s="95"/>
      <c r="Z23" s="95"/>
      <c r="AA23" s="95"/>
      <c r="AB23" s="95"/>
    </row>
    <row r="24" spans="1:28" s="36" customFormat="1" ht="12.75" customHeight="1">
      <c r="A24" s="26">
        <v>20</v>
      </c>
      <c r="B24" s="27">
        <v>1</v>
      </c>
      <c r="C24" s="26" t="s">
        <v>997</v>
      </c>
      <c r="D24" s="28" t="s">
        <v>210</v>
      </c>
      <c r="E24" s="28"/>
      <c r="F24" s="30" t="s">
        <v>204</v>
      </c>
      <c r="G24" s="31">
        <v>94</v>
      </c>
      <c r="H24" s="32">
        <v>17</v>
      </c>
      <c r="I24" s="33" t="str">
        <f t="shared" si="0"/>
        <v/>
      </c>
      <c r="J24" s="275">
        <f>IF(J25="-",_xlfn.NUMBERVALUE(I24)/100*-1,_xlfn.NUMBERVALUE(I24)/100)</f>
        <v>0</v>
      </c>
      <c r="K24" s="96"/>
      <c r="L24" s="34"/>
      <c r="M24" s="95"/>
      <c r="N24" s="95"/>
      <c r="O24" s="95"/>
      <c r="P24" s="95"/>
      <c r="Q24" s="95"/>
      <c r="R24" s="95"/>
      <c r="S24" s="95"/>
      <c r="T24" s="95"/>
      <c r="U24" s="95"/>
      <c r="V24" s="95"/>
      <c r="W24" s="95"/>
      <c r="X24" s="95"/>
      <c r="Y24" s="95"/>
      <c r="Z24" s="95"/>
      <c r="AA24" s="95"/>
      <c r="AB24" s="95"/>
    </row>
    <row r="25" spans="1:28" s="36" customFormat="1" ht="24.95" customHeight="1">
      <c r="A25" s="26">
        <v>21</v>
      </c>
      <c r="B25" s="27">
        <v>1</v>
      </c>
      <c r="C25" s="26" t="s">
        <v>998</v>
      </c>
      <c r="D25" s="28" t="s">
        <v>212</v>
      </c>
      <c r="E25" s="28" t="s">
        <v>208</v>
      </c>
      <c r="F25" s="30" t="s">
        <v>182</v>
      </c>
      <c r="G25" s="31">
        <v>111</v>
      </c>
      <c r="H25" s="32">
        <v>1</v>
      </c>
      <c r="I25" s="33" t="str">
        <f t="shared" si="0"/>
        <v/>
      </c>
      <c r="J25" s="167" t="str">
        <f t="shared" si="2"/>
        <v/>
      </c>
      <c r="K25" s="96"/>
      <c r="L25" s="34"/>
      <c r="M25" s="95"/>
      <c r="N25" s="95"/>
      <c r="O25" s="95"/>
      <c r="P25" s="95"/>
      <c r="Q25" s="95"/>
      <c r="R25" s="95"/>
      <c r="S25" s="95"/>
      <c r="T25" s="95"/>
      <c r="U25" s="95"/>
      <c r="V25" s="95"/>
      <c r="W25" s="95"/>
      <c r="X25" s="95"/>
      <c r="Y25" s="95"/>
      <c r="Z25" s="95"/>
      <c r="AA25" s="95"/>
      <c r="AB25" s="95"/>
    </row>
    <row r="26" spans="1:28" s="36" customFormat="1" ht="12.75" customHeight="1">
      <c r="A26" s="26">
        <v>22</v>
      </c>
      <c r="B26" s="27">
        <v>1</v>
      </c>
      <c r="C26" s="26" t="s">
        <v>999</v>
      </c>
      <c r="D26" s="28" t="s">
        <v>214</v>
      </c>
      <c r="E26" s="28"/>
      <c r="F26" s="30" t="s">
        <v>215</v>
      </c>
      <c r="G26" s="31">
        <v>112</v>
      </c>
      <c r="H26" s="32">
        <v>9</v>
      </c>
      <c r="I26" s="33" t="str">
        <f t="shared" si="0"/>
        <v/>
      </c>
      <c r="J26" s="275">
        <f>IF(J27="-",_xlfn.NUMBERVALUE(I26)/100000*-1,_xlfn.NUMBERVALUE(I26)/100000)</f>
        <v>0</v>
      </c>
      <c r="K26" s="96"/>
      <c r="L26" s="34"/>
      <c r="M26" s="95"/>
      <c r="N26" s="95"/>
      <c r="O26" s="95"/>
      <c r="P26" s="95"/>
      <c r="Q26" s="95"/>
      <c r="R26" s="95"/>
      <c r="S26" s="95"/>
      <c r="T26" s="95"/>
      <c r="U26" s="95"/>
      <c r="V26" s="95"/>
      <c r="W26" s="95"/>
      <c r="X26" s="95"/>
      <c r="Y26" s="95"/>
      <c r="Z26" s="95"/>
      <c r="AA26" s="95"/>
      <c r="AB26" s="95"/>
    </row>
    <row r="27" spans="1:28" s="36" customFormat="1" ht="24.95" customHeight="1">
      <c r="A27" s="26">
        <v>23</v>
      </c>
      <c r="B27" s="27">
        <v>1</v>
      </c>
      <c r="C27" s="26" t="s">
        <v>1000</v>
      </c>
      <c r="D27" s="28" t="s">
        <v>1001</v>
      </c>
      <c r="E27" s="28" t="s">
        <v>208</v>
      </c>
      <c r="F27" s="30" t="s">
        <v>182</v>
      </c>
      <c r="G27" s="31">
        <v>121</v>
      </c>
      <c r="H27" s="32">
        <v>1</v>
      </c>
      <c r="I27" s="33" t="str">
        <f t="shared" si="0"/>
        <v/>
      </c>
      <c r="J27" s="167" t="str">
        <f t="shared" si="2"/>
        <v/>
      </c>
      <c r="K27" s="96"/>
      <c r="L27" s="34"/>
      <c r="M27" s="95"/>
      <c r="N27" s="95"/>
      <c r="O27" s="95"/>
      <c r="P27" s="95"/>
      <c r="Q27" s="95"/>
      <c r="R27" s="95"/>
      <c r="S27" s="95"/>
      <c r="T27" s="95"/>
      <c r="U27" s="95"/>
      <c r="V27" s="95"/>
      <c r="W27" s="95"/>
      <c r="X27" s="95"/>
      <c r="Y27" s="95"/>
      <c r="Z27" s="95"/>
      <c r="AA27" s="95"/>
      <c r="AB27" s="95"/>
    </row>
    <row r="28" spans="1:28" s="36" customFormat="1" ht="24.95" customHeight="1">
      <c r="A28" s="26">
        <v>24</v>
      </c>
      <c r="B28" s="27">
        <v>1</v>
      </c>
      <c r="C28" s="26" t="s">
        <v>1002</v>
      </c>
      <c r="D28" s="48" t="s">
        <v>1003</v>
      </c>
      <c r="E28" s="28" t="s">
        <v>220</v>
      </c>
      <c r="F28" s="30" t="s">
        <v>182</v>
      </c>
      <c r="G28" s="31">
        <v>122</v>
      </c>
      <c r="H28" s="32">
        <v>1</v>
      </c>
      <c r="I28" s="33" t="str">
        <f t="shared" si="0"/>
        <v/>
      </c>
      <c r="J28" s="167" t="str">
        <f t="shared" si="2"/>
        <v/>
      </c>
      <c r="K28" s="96"/>
      <c r="L28" s="34"/>
      <c r="M28" s="95"/>
      <c r="N28" s="95"/>
      <c r="O28" s="95"/>
      <c r="P28" s="95"/>
      <c r="Q28" s="95"/>
      <c r="R28" s="95"/>
      <c r="S28" s="95"/>
      <c r="T28" s="95"/>
      <c r="U28" s="95"/>
      <c r="V28" s="95"/>
      <c r="W28" s="95"/>
      <c r="X28" s="95"/>
      <c r="Y28" s="95"/>
      <c r="Z28" s="95"/>
      <c r="AA28" s="95"/>
      <c r="AB28" s="95"/>
    </row>
    <row r="29" spans="1:28" s="36" customFormat="1" ht="24.95" customHeight="1">
      <c r="A29" s="26">
        <v>25</v>
      </c>
      <c r="B29" s="27">
        <v>1</v>
      </c>
      <c r="C29" s="26" t="s">
        <v>1004</v>
      </c>
      <c r="D29" s="28" t="s">
        <v>1005</v>
      </c>
      <c r="E29" s="28" t="s">
        <v>246</v>
      </c>
      <c r="F29" s="30" t="s">
        <v>156</v>
      </c>
      <c r="G29" s="31">
        <v>123</v>
      </c>
      <c r="H29" s="32">
        <v>2</v>
      </c>
      <c r="I29" s="33" t="str">
        <f t="shared" si="0"/>
        <v/>
      </c>
      <c r="J29" s="167" t="str">
        <f t="shared" si="2"/>
        <v/>
      </c>
      <c r="K29" s="96"/>
      <c r="L29" s="34"/>
      <c r="M29" s="95"/>
      <c r="N29" s="95"/>
      <c r="O29" s="95"/>
      <c r="P29" s="95"/>
      <c r="Q29" s="95"/>
      <c r="R29" s="95"/>
      <c r="S29" s="95"/>
      <c r="T29" s="95"/>
      <c r="U29" s="95"/>
      <c r="V29" s="95"/>
      <c r="W29" s="95"/>
      <c r="X29" s="95"/>
      <c r="Y29" s="95"/>
      <c r="Z29" s="95"/>
      <c r="AA29" s="95"/>
      <c r="AB29" s="95"/>
    </row>
    <row r="30" spans="1:28" s="36" customFormat="1" ht="24.95" hidden="1" customHeight="1">
      <c r="A30" s="247">
        <v>26</v>
      </c>
      <c r="B30" s="248">
        <v>1</v>
      </c>
      <c r="C30" s="247" t="s">
        <v>1006</v>
      </c>
      <c r="D30" s="249" t="s">
        <v>1007</v>
      </c>
      <c r="E30" s="249" t="s">
        <v>181</v>
      </c>
      <c r="F30" s="250" t="s">
        <v>182</v>
      </c>
      <c r="G30" s="119">
        <v>125</v>
      </c>
      <c r="H30" s="120">
        <v>1</v>
      </c>
      <c r="I30" s="251" t="str">
        <f t="shared" si="0"/>
        <v/>
      </c>
      <c r="J30" s="252"/>
      <c r="K30" s="253"/>
      <c r="L30" s="46" t="s">
        <v>10</v>
      </c>
      <c r="M30" s="95"/>
      <c r="N30" s="95"/>
      <c r="O30" s="95"/>
      <c r="P30" s="95"/>
      <c r="Q30" s="95"/>
      <c r="R30" s="95"/>
      <c r="S30" s="95"/>
      <c r="T30" s="95"/>
      <c r="U30" s="95"/>
      <c r="V30" s="95"/>
      <c r="W30" s="95"/>
      <c r="X30" s="95"/>
      <c r="Y30" s="95"/>
      <c r="Z30" s="95"/>
      <c r="AA30" s="95"/>
      <c r="AB30" s="95"/>
    </row>
    <row r="31" spans="1:28" s="36" customFormat="1" ht="24.95" hidden="1" customHeight="1">
      <c r="A31" s="247">
        <v>27</v>
      </c>
      <c r="B31" s="248">
        <v>1</v>
      </c>
      <c r="C31" s="247" t="s">
        <v>1008</v>
      </c>
      <c r="D31" s="249" t="s">
        <v>180</v>
      </c>
      <c r="E31" s="249" t="s">
        <v>181</v>
      </c>
      <c r="F31" s="250" t="s">
        <v>182</v>
      </c>
      <c r="G31" s="119">
        <v>126</v>
      </c>
      <c r="H31" s="120">
        <v>1</v>
      </c>
      <c r="I31" s="251" t="str">
        <f t="shared" si="0"/>
        <v/>
      </c>
      <c r="J31" s="252"/>
      <c r="K31" s="253"/>
      <c r="L31" s="46" t="s">
        <v>10</v>
      </c>
      <c r="M31" s="95"/>
      <c r="N31" s="95"/>
      <c r="O31" s="95"/>
      <c r="P31" s="95"/>
      <c r="Q31" s="95"/>
      <c r="R31" s="95"/>
      <c r="S31" s="95"/>
      <c r="T31" s="95"/>
      <c r="U31" s="95"/>
      <c r="V31" s="95"/>
      <c r="W31" s="95"/>
      <c r="X31" s="95"/>
      <c r="Y31" s="95"/>
      <c r="Z31" s="95"/>
      <c r="AA31" s="95"/>
      <c r="AB31" s="95"/>
    </row>
    <row r="32" spans="1:28" s="36" customFormat="1" ht="24.95" hidden="1" customHeight="1">
      <c r="A32" s="247">
        <v>28</v>
      </c>
      <c r="B32" s="248">
        <v>1</v>
      </c>
      <c r="C32" s="247" t="s">
        <v>1009</v>
      </c>
      <c r="D32" s="249" t="s">
        <v>1010</v>
      </c>
      <c r="E32" s="249" t="s">
        <v>181</v>
      </c>
      <c r="F32" s="250" t="s">
        <v>182</v>
      </c>
      <c r="G32" s="119">
        <v>127</v>
      </c>
      <c r="H32" s="120">
        <v>1</v>
      </c>
      <c r="I32" s="251" t="str">
        <f t="shared" si="0"/>
        <v/>
      </c>
      <c r="J32" s="252"/>
      <c r="K32" s="253"/>
      <c r="L32" s="46" t="s">
        <v>10</v>
      </c>
      <c r="M32" s="95"/>
      <c r="N32" s="95"/>
      <c r="O32" s="95"/>
      <c r="P32" s="95"/>
      <c r="Q32" s="95"/>
      <c r="R32" s="95"/>
      <c r="S32" s="95"/>
      <c r="T32" s="95"/>
      <c r="U32" s="95"/>
      <c r="V32" s="95"/>
      <c r="W32" s="95"/>
      <c r="X32" s="95"/>
      <c r="Y32" s="95"/>
      <c r="Z32" s="95"/>
      <c r="AA32" s="95"/>
      <c r="AB32" s="95"/>
    </row>
    <row r="33" spans="1:28" s="36" customFormat="1" ht="24.95" hidden="1" customHeight="1">
      <c r="A33" s="247">
        <v>29</v>
      </c>
      <c r="B33" s="248">
        <v>1</v>
      </c>
      <c r="C33" s="247" t="s">
        <v>1011</v>
      </c>
      <c r="D33" s="249" t="s">
        <v>1012</v>
      </c>
      <c r="E33" s="249" t="s">
        <v>181</v>
      </c>
      <c r="F33" s="250" t="s">
        <v>182</v>
      </c>
      <c r="G33" s="119">
        <v>128</v>
      </c>
      <c r="H33" s="120">
        <v>1</v>
      </c>
      <c r="I33" s="251" t="str">
        <f t="shared" si="0"/>
        <v/>
      </c>
      <c r="J33" s="252"/>
      <c r="K33" s="253"/>
      <c r="L33" s="46" t="s">
        <v>10</v>
      </c>
      <c r="M33" s="95"/>
      <c r="N33" s="95"/>
      <c r="O33" s="95"/>
      <c r="P33" s="95"/>
      <c r="Q33" s="95"/>
      <c r="R33" s="95"/>
      <c r="S33" s="95"/>
      <c r="T33" s="95"/>
      <c r="U33" s="95"/>
      <c r="V33" s="95"/>
      <c r="W33" s="95"/>
      <c r="X33" s="95"/>
      <c r="Y33" s="95"/>
      <c r="Z33" s="95"/>
      <c r="AA33" s="95"/>
      <c r="AB33" s="95"/>
    </row>
    <row r="34" spans="1:28" s="36" customFormat="1" ht="12.75" hidden="1" customHeight="1">
      <c r="A34" s="247">
        <v>30</v>
      </c>
      <c r="B34" s="248">
        <v>1</v>
      </c>
      <c r="C34" s="247" t="s">
        <v>1013</v>
      </c>
      <c r="D34" s="249"/>
      <c r="E34" s="249"/>
      <c r="F34" s="250" t="s">
        <v>161</v>
      </c>
      <c r="G34" s="119">
        <v>129</v>
      </c>
      <c r="H34" s="120">
        <v>4</v>
      </c>
      <c r="I34" s="251" t="str">
        <f t="shared" si="0"/>
        <v/>
      </c>
      <c r="J34" s="252"/>
      <c r="K34" s="253"/>
      <c r="L34" s="46" t="s">
        <v>10</v>
      </c>
      <c r="M34" s="95"/>
      <c r="N34" s="95"/>
      <c r="O34" s="95"/>
      <c r="P34" s="95"/>
      <c r="Q34" s="95"/>
      <c r="R34" s="95"/>
      <c r="S34" s="95"/>
      <c r="T34" s="95"/>
      <c r="U34" s="95"/>
      <c r="V34" s="95"/>
      <c r="W34" s="95"/>
      <c r="X34" s="95"/>
      <c r="Y34" s="95"/>
      <c r="Z34" s="95"/>
      <c r="AA34" s="95"/>
      <c r="AB34" s="95"/>
    </row>
    <row r="35" spans="1:28" s="36" customFormat="1" ht="12.75" customHeight="1">
      <c r="A35" s="26">
        <v>31</v>
      </c>
      <c r="B35" s="27">
        <v>1</v>
      </c>
      <c r="C35" s="26" t="s">
        <v>1014</v>
      </c>
      <c r="D35" s="28" t="s">
        <v>757</v>
      </c>
      <c r="E35" s="28"/>
      <c r="F35" s="30" t="s">
        <v>153</v>
      </c>
      <c r="G35" s="31">
        <v>133</v>
      </c>
      <c r="H35" s="32">
        <v>6</v>
      </c>
      <c r="I35" s="33" t="str">
        <f t="shared" si="0"/>
        <v/>
      </c>
      <c r="J35" s="237">
        <f>_xlfn.NUMBERVALUE(I35)</f>
        <v>0</v>
      </c>
      <c r="K35" s="96"/>
      <c r="L35" s="34"/>
      <c r="M35" s="95"/>
      <c r="N35" s="95"/>
      <c r="O35" s="95"/>
      <c r="P35" s="95"/>
      <c r="Q35" s="95"/>
      <c r="R35" s="95"/>
      <c r="S35" s="95"/>
      <c r="T35" s="95"/>
      <c r="U35" s="95"/>
      <c r="V35" s="95"/>
      <c r="W35" s="95"/>
      <c r="X35" s="95"/>
      <c r="Y35" s="95"/>
      <c r="Z35" s="95"/>
      <c r="AA35" s="95"/>
      <c r="AB35" s="95"/>
    </row>
    <row r="36" spans="1:28" s="36" customFormat="1" ht="12.75" customHeight="1">
      <c r="A36" s="26">
        <v>32</v>
      </c>
      <c r="B36" s="27">
        <v>1</v>
      </c>
      <c r="C36" s="26" t="s">
        <v>1015</v>
      </c>
      <c r="D36" s="28" t="s">
        <v>1016</v>
      </c>
      <c r="E36" s="28"/>
      <c r="F36" s="30" t="s">
        <v>215</v>
      </c>
      <c r="G36" s="31">
        <v>139</v>
      </c>
      <c r="H36" s="32">
        <v>9</v>
      </c>
      <c r="I36" s="33" t="str">
        <f t="shared" si="0"/>
        <v/>
      </c>
      <c r="J36" s="275">
        <f>IF(J37="-",_xlfn.NUMBERVALUE(I36)/100000*-1,_xlfn.NUMBERVALUE(I36)/100000)</f>
        <v>0</v>
      </c>
      <c r="K36" s="96" t="s">
        <v>1017</v>
      </c>
      <c r="L36" s="34"/>
      <c r="M36" s="95"/>
      <c r="N36" s="95"/>
      <c r="O36" s="95"/>
      <c r="P36" s="95"/>
      <c r="Q36" s="95"/>
      <c r="R36" s="95"/>
      <c r="S36" s="95"/>
      <c r="T36" s="95"/>
      <c r="U36" s="95"/>
      <c r="V36" s="95"/>
      <c r="W36" s="95"/>
      <c r="X36" s="95"/>
      <c r="Y36" s="95"/>
      <c r="Z36" s="95"/>
      <c r="AA36" s="95"/>
      <c r="AB36" s="95"/>
    </row>
    <row r="37" spans="1:28" s="36" customFormat="1" ht="24.95" customHeight="1">
      <c r="A37" s="26">
        <v>33</v>
      </c>
      <c r="B37" s="27">
        <v>1</v>
      </c>
      <c r="C37" s="26" t="s">
        <v>1018</v>
      </c>
      <c r="D37" s="28" t="s">
        <v>1019</v>
      </c>
      <c r="E37" s="28" t="s">
        <v>208</v>
      </c>
      <c r="F37" s="30" t="s">
        <v>182</v>
      </c>
      <c r="G37" s="31">
        <v>148</v>
      </c>
      <c r="H37" s="32">
        <v>1</v>
      </c>
      <c r="I37" s="33" t="str">
        <f t="shared" si="0"/>
        <v/>
      </c>
      <c r="J37" s="167" t="str">
        <f t="shared" ref="J37:J61" si="3">I37</f>
        <v/>
      </c>
      <c r="K37" s="96"/>
      <c r="L37" s="34"/>
      <c r="M37" s="95"/>
      <c r="N37" s="95"/>
      <c r="O37" s="95"/>
      <c r="P37" s="95"/>
      <c r="Q37" s="95"/>
      <c r="R37" s="95"/>
      <c r="S37" s="95"/>
      <c r="T37" s="95"/>
      <c r="U37" s="95"/>
      <c r="V37" s="95"/>
      <c r="W37" s="95"/>
      <c r="X37" s="95"/>
      <c r="Y37" s="95"/>
      <c r="Z37" s="95"/>
      <c r="AA37" s="95"/>
      <c r="AB37" s="95"/>
    </row>
    <row r="38" spans="1:28" s="36" customFormat="1" ht="24.95" customHeight="1">
      <c r="A38" s="26">
        <v>34</v>
      </c>
      <c r="B38" s="27">
        <v>1</v>
      </c>
      <c r="C38" s="26" t="s">
        <v>1020</v>
      </c>
      <c r="D38" s="28" t="s">
        <v>1021</v>
      </c>
      <c r="E38" s="28" t="s">
        <v>1022</v>
      </c>
      <c r="F38" s="30" t="s">
        <v>182</v>
      </c>
      <c r="G38" s="31">
        <v>149</v>
      </c>
      <c r="H38" s="32">
        <v>1</v>
      </c>
      <c r="I38" s="33" t="str">
        <f t="shared" si="0"/>
        <v/>
      </c>
      <c r="J38" s="167" t="str">
        <f t="shared" si="3"/>
        <v/>
      </c>
      <c r="K38" s="96"/>
      <c r="L38" s="34"/>
      <c r="M38" s="95"/>
      <c r="N38" s="95"/>
      <c r="O38" s="95"/>
      <c r="P38" s="95"/>
      <c r="Q38" s="95"/>
      <c r="R38" s="95"/>
      <c r="S38" s="95"/>
      <c r="T38" s="95"/>
      <c r="U38" s="95"/>
      <c r="V38" s="95"/>
      <c r="W38" s="95"/>
      <c r="X38" s="95"/>
      <c r="Y38" s="95"/>
      <c r="Z38" s="95"/>
      <c r="AA38" s="95"/>
      <c r="AB38" s="95"/>
    </row>
    <row r="39" spans="1:28" s="36" customFormat="1" ht="12.75" customHeight="1">
      <c r="A39" s="26">
        <v>35</v>
      </c>
      <c r="B39" s="27">
        <v>1</v>
      </c>
      <c r="C39" s="26" t="s">
        <v>1023</v>
      </c>
      <c r="D39" s="28" t="s">
        <v>1024</v>
      </c>
      <c r="E39" s="28"/>
      <c r="F39" s="30" t="s">
        <v>651</v>
      </c>
      <c r="G39" s="31">
        <v>150</v>
      </c>
      <c r="H39" s="32">
        <v>15</v>
      </c>
      <c r="I39" s="33" t="str">
        <f t="shared" si="0"/>
        <v/>
      </c>
      <c r="J39" s="275">
        <f>IF(J40="-",_xlfn.NUMBERVALUE(I39)/1000*-1,_xlfn.NUMBERVALUE(I39)/1000)</f>
        <v>0</v>
      </c>
      <c r="K39" s="96" t="s">
        <v>1025</v>
      </c>
      <c r="L39" s="34"/>
      <c r="M39" s="95"/>
      <c r="N39" s="95"/>
      <c r="O39" s="95"/>
      <c r="P39" s="95"/>
      <c r="Q39" s="95"/>
      <c r="R39" s="95"/>
      <c r="S39" s="95"/>
      <c r="T39" s="95"/>
      <c r="U39" s="95"/>
      <c r="V39" s="95"/>
      <c r="W39" s="95"/>
      <c r="X39" s="95"/>
      <c r="Y39" s="95"/>
      <c r="Z39" s="95"/>
      <c r="AA39" s="95"/>
      <c r="AB39" s="95"/>
    </row>
    <row r="40" spans="1:28" s="36" customFormat="1" ht="24.95" customHeight="1">
      <c r="A40" s="26">
        <v>36</v>
      </c>
      <c r="B40" s="27">
        <v>1</v>
      </c>
      <c r="C40" s="26" t="s">
        <v>1026</v>
      </c>
      <c r="D40" s="28" t="s">
        <v>1027</v>
      </c>
      <c r="E40" s="28" t="s">
        <v>208</v>
      </c>
      <c r="F40" s="30" t="s">
        <v>182</v>
      </c>
      <c r="G40" s="31">
        <v>165</v>
      </c>
      <c r="H40" s="32">
        <v>1</v>
      </c>
      <c r="I40" s="33" t="str">
        <f t="shared" si="0"/>
        <v/>
      </c>
      <c r="J40" s="167" t="str">
        <f t="shared" si="3"/>
        <v/>
      </c>
      <c r="K40" s="96"/>
      <c r="L40" s="34"/>
      <c r="M40" s="95"/>
      <c r="N40" s="95"/>
      <c r="O40" s="95"/>
      <c r="P40" s="95"/>
      <c r="Q40" s="95"/>
      <c r="R40" s="95"/>
      <c r="S40" s="95"/>
      <c r="T40" s="95"/>
      <c r="U40" s="95"/>
      <c r="V40" s="95"/>
      <c r="W40" s="95"/>
      <c r="X40" s="95"/>
      <c r="Y40" s="95"/>
      <c r="Z40" s="95"/>
      <c r="AA40" s="95"/>
      <c r="AB40" s="95"/>
    </row>
    <row r="41" spans="1:28" s="36" customFormat="1" ht="12.75" customHeight="1">
      <c r="A41" s="26">
        <v>37</v>
      </c>
      <c r="B41" s="27">
        <v>1</v>
      </c>
      <c r="C41" s="26" t="s">
        <v>1028</v>
      </c>
      <c r="D41" s="28" t="s">
        <v>1029</v>
      </c>
      <c r="E41" s="28"/>
      <c r="F41" s="30" t="s">
        <v>436</v>
      </c>
      <c r="G41" s="31">
        <v>166</v>
      </c>
      <c r="H41" s="32">
        <v>15</v>
      </c>
      <c r="I41" s="33" t="str">
        <f t="shared" si="0"/>
        <v/>
      </c>
      <c r="J41" s="275">
        <f>IF(J42="-",_xlfn.NUMBERVALUE(I41)/100*-1,_xlfn.NUMBERVALUE(I41)/100)</f>
        <v>0</v>
      </c>
      <c r="K41" s="96" t="s">
        <v>1030</v>
      </c>
      <c r="L41" s="34"/>
      <c r="M41" s="95"/>
      <c r="N41" s="95"/>
      <c r="O41" s="95"/>
      <c r="P41" s="95"/>
      <c r="Q41" s="95"/>
      <c r="R41" s="95"/>
      <c r="S41" s="95"/>
      <c r="T41" s="95"/>
      <c r="U41" s="95"/>
      <c r="V41" s="95"/>
      <c r="W41" s="95"/>
      <c r="X41" s="95"/>
      <c r="Y41" s="95"/>
      <c r="Z41" s="95"/>
      <c r="AA41" s="95"/>
      <c r="AB41" s="95"/>
    </row>
    <row r="42" spans="1:28" s="36" customFormat="1" ht="24.95" customHeight="1">
      <c r="A42" s="26">
        <v>38</v>
      </c>
      <c r="B42" s="27">
        <v>1</v>
      </c>
      <c r="C42" s="26" t="s">
        <v>1031</v>
      </c>
      <c r="D42" s="28" t="s">
        <v>1032</v>
      </c>
      <c r="E42" s="28" t="s">
        <v>208</v>
      </c>
      <c r="F42" s="30" t="s">
        <v>182</v>
      </c>
      <c r="G42" s="31">
        <v>181</v>
      </c>
      <c r="H42" s="32">
        <v>1</v>
      </c>
      <c r="I42" s="33" t="str">
        <f t="shared" si="0"/>
        <v/>
      </c>
      <c r="J42" s="167" t="str">
        <f t="shared" si="3"/>
        <v/>
      </c>
      <c r="K42" s="96"/>
      <c r="L42" s="34"/>
      <c r="M42" s="95"/>
      <c r="N42" s="95"/>
      <c r="O42" s="95"/>
      <c r="P42" s="95"/>
      <c r="Q42" s="95"/>
      <c r="R42" s="95"/>
      <c r="S42" s="95"/>
      <c r="T42" s="95"/>
      <c r="U42" s="95"/>
      <c r="V42" s="95"/>
      <c r="W42" s="95"/>
      <c r="X42" s="95"/>
      <c r="Y42" s="95"/>
      <c r="Z42" s="95"/>
      <c r="AA42" s="95"/>
      <c r="AB42" s="95"/>
    </row>
    <row r="43" spans="1:28" s="36" customFormat="1" ht="12.75" customHeight="1">
      <c r="A43" s="26">
        <v>39</v>
      </c>
      <c r="B43" s="27">
        <v>1</v>
      </c>
      <c r="C43" s="26" t="s">
        <v>1033</v>
      </c>
      <c r="D43" s="28" t="s">
        <v>1034</v>
      </c>
      <c r="E43" s="28"/>
      <c r="F43" s="30" t="s">
        <v>436</v>
      </c>
      <c r="G43" s="31">
        <v>182</v>
      </c>
      <c r="H43" s="32">
        <v>15</v>
      </c>
      <c r="I43" s="33" t="str">
        <f t="shared" si="0"/>
        <v/>
      </c>
      <c r="J43" s="275">
        <f>IF(J44="-",_xlfn.NUMBERVALUE(I43)/100*-1,_xlfn.NUMBERVALUE(I43)/100)</f>
        <v>0</v>
      </c>
      <c r="K43" s="96" t="s">
        <v>1035</v>
      </c>
      <c r="L43" s="34"/>
      <c r="M43" s="95"/>
      <c r="N43" s="95"/>
      <c r="O43" s="95"/>
      <c r="P43" s="95"/>
      <c r="Q43" s="95"/>
      <c r="R43" s="95"/>
      <c r="S43" s="95"/>
      <c r="T43" s="95"/>
      <c r="U43" s="95"/>
      <c r="V43" s="95"/>
      <c r="W43" s="95"/>
      <c r="X43" s="95"/>
      <c r="Y43" s="95"/>
      <c r="Z43" s="95"/>
      <c r="AA43" s="95"/>
      <c r="AB43" s="95"/>
    </row>
    <row r="44" spans="1:28" s="36" customFormat="1" ht="24.95" customHeight="1">
      <c r="A44" s="26">
        <v>40</v>
      </c>
      <c r="B44" s="27">
        <v>1</v>
      </c>
      <c r="C44" s="26" t="s">
        <v>1036</v>
      </c>
      <c r="D44" s="28" t="s">
        <v>1037</v>
      </c>
      <c r="E44" s="28" t="s">
        <v>208</v>
      </c>
      <c r="F44" s="30" t="s">
        <v>182</v>
      </c>
      <c r="G44" s="31">
        <v>197</v>
      </c>
      <c r="H44" s="32">
        <v>1</v>
      </c>
      <c r="I44" s="33" t="str">
        <f t="shared" si="0"/>
        <v/>
      </c>
      <c r="J44" s="167" t="str">
        <f t="shared" si="3"/>
        <v/>
      </c>
      <c r="K44" s="96"/>
      <c r="L44" s="34"/>
      <c r="M44" s="95"/>
      <c r="N44" s="95"/>
      <c r="O44" s="95"/>
      <c r="P44" s="95"/>
      <c r="Q44" s="95"/>
      <c r="R44" s="95"/>
      <c r="S44" s="95"/>
      <c r="T44" s="95"/>
      <c r="U44" s="95"/>
      <c r="V44" s="95"/>
      <c r="W44" s="95"/>
      <c r="X44" s="95"/>
      <c r="Y44" s="95"/>
      <c r="Z44" s="95"/>
      <c r="AA44" s="95"/>
      <c r="AB44" s="95"/>
    </row>
    <row r="45" spans="1:28" s="36" customFormat="1" ht="12.75" customHeight="1">
      <c r="A45" s="26">
        <v>41</v>
      </c>
      <c r="B45" s="27">
        <v>1</v>
      </c>
      <c r="C45" s="26" t="s">
        <v>1038</v>
      </c>
      <c r="D45" s="28" t="s">
        <v>1039</v>
      </c>
      <c r="E45" s="28"/>
      <c r="F45" s="30" t="s">
        <v>436</v>
      </c>
      <c r="G45" s="31">
        <v>198</v>
      </c>
      <c r="H45" s="32">
        <v>15</v>
      </c>
      <c r="I45" s="33" t="str">
        <f t="shared" si="0"/>
        <v/>
      </c>
      <c r="J45" s="275">
        <f>IF(J46="-",_xlfn.NUMBERVALUE(I45)/100*-1,_xlfn.NUMBERVALUE(I45)/100)</f>
        <v>0</v>
      </c>
      <c r="K45" s="96" t="s">
        <v>488</v>
      </c>
      <c r="L45" s="34"/>
      <c r="M45" s="95"/>
      <c r="N45" s="95"/>
      <c r="O45" s="95"/>
      <c r="P45" s="95"/>
      <c r="Q45" s="95"/>
      <c r="R45" s="95"/>
      <c r="S45" s="95"/>
      <c r="T45" s="95"/>
      <c r="U45" s="95"/>
      <c r="V45" s="95"/>
      <c r="W45" s="95"/>
      <c r="X45" s="95"/>
      <c r="Y45" s="95"/>
      <c r="Z45" s="95"/>
      <c r="AA45" s="95"/>
      <c r="AB45" s="95"/>
    </row>
    <row r="46" spans="1:28" s="36" customFormat="1" ht="24.95" customHeight="1">
      <c r="A46" s="26">
        <v>42</v>
      </c>
      <c r="B46" s="27">
        <v>1</v>
      </c>
      <c r="C46" s="26" t="s">
        <v>1040</v>
      </c>
      <c r="D46" s="28" t="s">
        <v>1041</v>
      </c>
      <c r="E46" s="28" t="s">
        <v>208</v>
      </c>
      <c r="F46" s="30" t="s">
        <v>182</v>
      </c>
      <c r="G46" s="31">
        <v>213</v>
      </c>
      <c r="H46" s="32">
        <v>1</v>
      </c>
      <c r="I46" s="33" t="str">
        <f t="shared" si="0"/>
        <v/>
      </c>
      <c r="J46" s="167" t="str">
        <f t="shared" si="3"/>
        <v/>
      </c>
      <c r="K46" s="96"/>
      <c r="L46" s="34"/>
      <c r="M46" s="95"/>
      <c r="N46" s="95"/>
      <c r="O46" s="95"/>
      <c r="P46" s="95"/>
      <c r="Q46" s="95"/>
      <c r="R46" s="95"/>
      <c r="S46" s="95"/>
      <c r="T46" s="95"/>
      <c r="U46" s="95"/>
      <c r="V46" s="95"/>
      <c r="W46" s="95"/>
      <c r="X46" s="95"/>
      <c r="Y46" s="95"/>
      <c r="Z46" s="95"/>
      <c r="AA46" s="95"/>
      <c r="AB46" s="95"/>
    </row>
    <row r="47" spans="1:28" s="36" customFormat="1" ht="12.75" customHeight="1">
      <c r="A47" s="26">
        <v>43</v>
      </c>
      <c r="B47" s="27">
        <v>1</v>
      </c>
      <c r="C47" s="26" t="s">
        <v>1042</v>
      </c>
      <c r="D47" s="28" t="s">
        <v>1043</v>
      </c>
      <c r="E47" s="28"/>
      <c r="F47" s="30" t="s">
        <v>436</v>
      </c>
      <c r="G47" s="31">
        <v>214</v>
      </c>
      <c r="H47" s="32">
        <v>15</v>
      </c>
      <c r="I47" s="33" t="str">
        <f t="shared" si="0"/>
        <v/>
      </c>
      <c r="J47" s="275">
        <f>IF(J48="-",_xlfn.NUMBERVALUE(I47)/100*-1,_xlfn.NUMBERVALUE(I47)/100)</f>
        <v>0</v>
      </c>
      <c r="K47" s="96" t="s">
        <v>1044</v>
      </c>
      <c r="L47" s="34"/>
      <c r="M47" s="95"/>
      <c r="N47" s="95"/>
      <c r="O47" s="95"/>
      <c r="P47" s="95"/>
      <c r="Q47" s="95"/>
      <c r="R47" s="95"/>
      <c r="S47" s="95"/>
      <c r="T47" s="95"/>
      <c r="U47" s="95"/>
      <c r="V47" s="95"/>
      <c r="W47" s="95"/>
      <c r="X47" s="95"/>
      <c r="Y47" s="95"/>
      <c r="Z47" s="95"/>
      <c r="AA47" s="95"/>
      <c r="AB47" s="95"/>
    </row>
    <row r="48" spans="1:28" s="36" customFormat="1" ht="24.95" customHeight="1">
      <c r="A48" s="26">
        <v>44</v>
      </c>
      <c r="B48" s="27">
        <v>1</v>
      </c>
      <c r="C48" s="26" t="s">
        <v>1045</v>
      </c>
      <c r="D48" s="28" t="s">
        <v>1046</v>
      </c>
      <c r="E48" s="28" t="s">
        <v>208</v>
      </c>
      <c r="F48" s="30" t="s">
        <v>182</v>
      </c>
      <c r="G48" s="31">
        <v>229</v>
      </c>
      <c r="H48" s="32">
        <v>1</v>
      </c>
      <c r="I48" s="33" t="str">
        <f t="shared" si="0"/>
        <v/>
      </c>
      <c r="J48" s="167" t="str">
        <f t="shared" si="3"/>
        <v/>
      </c>
      <c r="K48" s="96"/>
      <c r="L48" s="34"/>
      <c r="M48" s="95"/>
      <c r="N48" s="95"/>
      <c r="O48" s="95"/>
      <c r="P48" s="95"/>
      <c r="Q48" s="95"/>
      <c r="R48" s="95"/>
      <c r="S48" s="95"/>
      <c r="T48" s="95"/>
      <c r="U48" s="95"/>
      <c r="V48" s="95"/>
      <c r="W48" s="95"/>
      <c r="X48" s="95"/>
      <c r="Y48" s="95"/>
      <c r="Z48" s="95"/>
      <c r="AA48" s="95"/>
      <c r="AB48" s="95"/>
    </row>
    <row r="49" spans="1:28" s="36" customFormat="1" ht="12.75" customHeight="1">
      <c r="A49" s="26">
        <v>45</v>
      </c>
      <c r="B49" s="27">
        <v>1</v>
      </c>
      <c r="C49" s="26" t="s">
        <v>1047</v>
      </c>
      <c r="D49" s="28" t="s">
        <v>1048</v>
      </c>
      <c r="E49" s="28"/>
      <c r="F49" s="30" t="s">
        <v>436</v>
      </c>
      <c r="G49" s="31">
        <v>230</v>
      </c>
      <c r="H49" s="32">
        <v>15</v>
      </c>
      <c r="I49" s="33" t="str">
        <f t="shared" si="0"/>
        <v/>
      </c>
      <c r="J49" s="275">
        <f>IF(J50="-",_xlfn.NUMBERVALUE(I49)/100*-1,_xlfn.NUMBERVALUE(I49)/100)</f>
        <v>0</v>
      </c>
      <c r="K49" s="96"/>
      <c r="L49" s="34"/>
      <c r="M49" s="95"/>
      <c r="N49" s="95"/>
      <c r="O49" s="95"/>
      <c r="P49" s="95"/>
      <c r="Q49" s="95"/>
      <c r="R49" s="95"/>
      <c r="S49" s="95"/>
      <c r="T49" s="95"/>
      <c r="U49" s="95"/>
      <c r="V49" s="95"/>
      <c r="W49" s="95"/>
      <c r="X49" s="95"/>
      <c r="Y49" s="95"/>
      <c r="Z49" s="95"/>
      <c r="AA49" s="95"/>
      <c r="AB49" s="95"/>
    </row>
    <row r="50" spans="1:28" s="36" customFormat="1" ht="24.95" customHeight="1">
      <c r="A50" s="26">
        <v>46</v>
      </c>
      <c r="B50" s="27">
        <v>1</v>
      </c>
      <c r="C50" s="26" t="s">
        <v>1049</v>
      </c>
      <c r="D50" s="28" t="s">
        <v>1050</v>
      </c>
      <c r="E50" s="28" t="s">
        <v>208</v>
      </c>
      <c r="F50" s="30" t="s">
        <v>182</v>
      </c>
      <c r="G50" s="31">
        <v>245</v>
      </c>
      <c r="H50" s="32">
        <v>1</v>
      </c>
      <c r="I50" s="33" t="str">
        <f t="shared" si="0"/>
        <v/>
      </c>
      <c r="J50" s="167" t="str">
        <f t="shared" si="3"/>
        <v/>
      </c>
      <c r="K50" s="96"/>
      <c r="L50" s="34"/>
      <c r="M50" s="95"/>
      <c r="N50" s="95"/>
      <c r="O50" s="95"/>
      <c r="P50" s="95"/>
      <c r="Q50" s="95"/>
      <c r="R50" s="95"/>
      <c r="S50" s="95"/>
      <c r="T50" s="95"/>
      <c r="U50" s="95"/>
      <c r="V50" s="95"/>
      <c r="W50" s="95"/>
      <c r="X50" s="95"/>
      <c r="Y50" s="95"/>
      <c r="Z50" s="95"/>
      <c r="AA50" s="95"/>
      <c r="AB50" s="95"/>
    </row>
    <row r="51" spans="1:28" s="36" customFormat="1" ht="12.75" customHeight="1">
      <c r="A51" s="26">
        <v>47</v>
      </c>
      <c r="B51" s="27">
        <v>1</v>
      </c>
      <c r="C51" s="26" t="s">
        <v>1051</v>
      </c>
      <c r="D51" s="28" t="s">
        <v>584</v>
      </c>
      <c r="E51" s="28"/>
      <c r="F51" s="30" t="s">
        <v>436</v>
      </c>
      <c r="G51" s="31">
        <v>246</v>
      </c>
      <c r="H51" s="32">
        <v>15</v>
      </c>
      <c r="I51" s="33" t="str">
        <f t="shared" si="0"/>
        <v/>
      </c>
      <c r="J51" s="275">
        <f>IF(J52="-",_xlfn.NUMBERVALUE(I51)/100*-1,_xlfn.NUMBERVALUE(I51)/100)</f>
        <v>0</v>
      </c>
      <c r="K51" s="96" t="s">
        <v>1052</v>
      </c>
      <c r="L51" s="34"/>
      <c r="M51" s="95"/>
      <c r="N51" s="95"/>
      <c r="O51" s="95"/>
      <c r="P51" s="95"/>
      <c r="Q51" s="95"/>
      <c r="R51" s="95"/>
      <c r="S51" s="95"/>
      <c r="T51" s="95"/>
      <c r="U51" s="95"/>
      <c r="V51" s="95"/>
      <c r="W51" s="95"/>
      <c r="X51" s="95"/>
      <c r="Y51" s="95"/>
      <c r="Z51" s="95"/>
      <c r="AA51" s="95"/>
      <c r="AB51" s="95"/>
    </row>
    <row r="52" spans="1:28" s="36" customFormat="1" ht="24.95" customHeight="1">
      <c r="A52" s="26">
        <v>48</v>
      </c>
      <c r="B52" s="27">
        <v>1</v>
      </c>
      <c r="C52" s="26" t="s">
        <v>1053</v>
      </c>
      <c r="D52" s="28" t="s">
        <v>587</v>
      </c>
      <c r="E52" s="28" t="s">
        <v>208</v>
      </c>
      <c r="F52" s="30" t="s">
        <v>182</v>
      </c>
      <c r="G52" s="31">
        <v>261</v>
      </c>
      <c r="H52" s="32">
        <v>1</v>
      </c>
      <c r="I52" s="33" t="str">
        <f t="shared" si="0"/>
        <v/>
      </c>
      <c r="J52" s="167" t="str">
        <f t="shared" si="3"/>
        <v/>
      </c>
      <c r="K52" s="96"/>
      <c r="L52" s="34"/>
      <c r="M52" s="95"/>
      <c r="N52" s="95"/>
      <c r="O52" s="95"/>
      <c r="P52" s="95"/>
      <c r="Q52" s="95"/>
      <c r="R52" s="95"/>
      <c r="S52" s="95"/>
      <c r="T52" s="95"/>
      <c r="U52" s="95"/>
      <c r="V52" s="95"/>
      <c r="W52" s="95"/>
      <c r="X52" s="95"/>
      <c r="Y52" s="95"/>
      <c r="Z52" s="95"/>
      <c r="AA52" s="95"/>
      <c r="AB52" s="95"/>
    </row>
    <row r="53" spans="1:28" s="36" customFormat="1" ht="12.75" customHeight="1">
      <c r="A53" s="26">
        <v>49</v>
      </c>
      <c r="B53" s="27">
        <v>1</v>
      </c>
      <c r="C53" s="26" t="s">
        <v>1054</v>
      </c>
      <c r="D53" s="28" t="s">
        <v>1055</v>
      </c>
      <c r="E53" s="28"/>
      <c r="F53" s="30" t="s">
        <v>436</v>
      </c>
      <c r="G53" s="31">
        <v>262</v>
      </c>
      <c r="H53" s="32">
        <v>15</v>
      </c>
      <c r="I53" s="33" t="str">
        <f t="shared" si="0"/>
        <v/>
      </c>
      <c r="J53" s="275">
        <f>IF(J54="-",_xlfn.NUMBERVALUE(I53)/100*-1,_xlfn.NUMBERVALUE(I53)/100)</f>
        <v>0</v>
      </c>
      <c r="K53" s="96" t="s">
        <v>1056</v>
      </c>
      <c r="L53" s="34"/>
      <c r="M53" s="95"/>
      <c r="N53" s="95"/>
      <c r="O53" s="95"/>
      <c r="P53" s="95"/>
      <c r="Q53" s="95"/>
      <c r="R53" s="95"/>
      <c r="S53" s="95"/>
      <c r="T53" s="95"/>
      <c r="U53" s="95"/>
      <c r="V53" s="95"/>
      <c r="W53" s="95"/>
      <c r="X53" s="95"/>
      <c r="Y53" s="95"/>
      <c r="Z53" s="95"/>
      <c r="AA53" s="95"/>
      <c r="AB53" s="95"/>
    </row>
    <row r="54" spans="1:28" s="36" customFormat="1" ht="24.95" customHeight="1">
      <c r="A54" s="26">
        <v>50</v>
      </c>
      <c r="B54" s="27">
        <v>1</v>
      </c>
      <c r="C54" s="26" t="s">
        <v>1057</v>
      </c>
      <c r="D54" s="28" t="s">
        <v>1058</v>
      </c>
      <c r="E54" s="28" t="s">
        <v>208</v>
      </c>
      <c r="F54" s="30" t="s">
        <v>182</v>
      </c>
      <c r="G54" s="31">
        <v>277</v>
      </c>
      <c r="H54" s="32">
        <v>1</v>
      </c>
      <c r="I54" s="33" t="str">
        <f t="shared" si="0"/>
        <v/>
      </c>
      <c r="J54" s="167" t="str">
        <f t="shared" si="3"/>
        <v/>
      </c>
      <c r="K54" s="96"/>
      <c r="L54" s="34"/>
      <c r="M54" s="95"/>
      <c r="N54" s="95"/>
      <c r="O54" s="95"/>
      <c r="P54" s="95"/>
      <c r="Q54" s="95"/>
      <c r="R54" s="95"/>
      <c r="S54" s="95"/>
      <c r="T54" s="95"/>
      <c r="U54" s="95"/>
      <c r="V54" s="95"/>
      <c r="W54" s="95"/>
      <c r="X54" s="95"/>
      <c r="Y54" s="95"/>
      <c r="Z54" s="95"/>
      <c r="AA54" s="95"/>
      <c r="AB54" s="95"/>
    </row>
    <row r="55" spans="1:28" s="36" customFormat="1" ht="24.95" customHeight="1">
      <c r="A55" s="26">
        <v>51</v>
      </c>
      <c r="B55" s="27">
        <v>1</v>
      </c>
      <c r="C55" s="26" t="s">
        <v>1059</v>
      </c>
      <c r="D55" s="28" t="s">
        <v>287</v>
      </c>
      <c r="E55" s="28" t="s">
        <v>288</v>
      </c>
      <c r="F55" s="30" t="s">
        <v>182</v>
      </c>
      <c r="G55" s="31">
        <v>278</v>
      </c>
      <c r="H55" s="32">
        <v>1</v>
      </c>
      <c r="I55" s="33" t="str">
        <f t="shared" si="0"/>
        <v/>
      </c>
      <c r="J55" s="167" t="str">
        <f t="shared" si="3"/>
        <v/>
      </c>
      <c r="K55" s="96"/>
      <c r="L55" s="34"/>
      <c r="M55" s="95"/>
      <c r="N55" s="95"/>
      <c r="O55" s="95"/>
      <c r="P55" s="95"/>
      <c r="Q55" s="95"/>
      <c r="R55" s="95"/>
      <c r="S55" s="95"/>
      <c r="T55" s="95"/>
      <c r="U55" s="95"/>
      <c r="V55" s="95"/>
      <c r="W55" s="95"/>
      <c r="X55" s="95"/>
      <c r="Y55" s="95"/>
      <c r="Z55" s="95"/>
      <c r="AA55" s="95"/>
      <c r="AB55" s="95"/>
    </row>
    <row r="56" spans="1:28" s="36" customFormat="1" ht="24.95" customHeight="1">
      <c r="A56" s="26">
        <v>52</v>
      </c>
      <c r="B56" s="27">
        <v>1</v>
      </c>
      <c r="C56" s="26" t="s">
        <v>1060</v>
      </c>
      <c r="D56" s="28" t="s">
        <v>280</v>
      </c>
      <c r="E56" s="28" t="s">
        <v>281</v>
      </c>
      <c r="F56" s="30" t="s">
        <v>282</v>
      </c>
      <c r="G56" s="31">
        <v>279</v>
      </c>
      <c r="H56" s="32">
        <v>3</v>
      </c>
      <c r="I56" s="33" t="str">
        <f t="shared" si="0"/>
        <v/>
      </c>
      <c r="J56" s="167" t="str">
        <f t="shared" si="3"/>
        <v/>
      </c>
      <c r="K56" s="96"/>
      <c r="L56" s="34"/>
      <c r="M56" s="95"/>
      <c r="N56" s="95"/>
      <c r="O56" s="95"/>
      <c r="P56" s="95"/>
      <c r="Q56" s="95"/>
      <c r="R56" s="95"/>
      <c r="S56" s="95"/>
      <c r="T56" s="95"/>
      <c r="U56" s="95"/>
      <c r="V56" s="95"/>
      <c r="W56" s="95"/>
      <c r="X56" s="95"/>
      <c r="Y56" s="95"/>
      <c r="Z56" s="95"/>
      <c r="AA56" s="95"/>
      <c r="AB56" s="95"/>
    </row>
    <row r="57" spans="1:28" s="36" customFormat="1" ht="24.95" customHeight="1">
      <c r="A57" s="26">
        <v>53</v>
      </c>
      <c r="B57" s="27">
        <v>1</v>
      </c>
      <c r="C57" s="26" t="s">
        <v>1061</v>
      </c>
      <c r="D57" s="28" t="s">
        <v>1062</v>
      </c>
      <c r="E57" s="28" t="s">
        <v>1063</v>
      </c>
      <c r="F57" s="30" t="s">
        <v>182</v>
      </c>
      <c r="G57" s="31">
        <v>282</v>
      </c>
      <c r="H57" s="32">
        <v>1</v>
      </c>
      <c r="I57" s="33" t="str">
        <f t="shared" si="0"/>
        <v/>
      </c>
      <c r="J57" s="167" t="str">
        <f t="shared" si="3"/>
        <v/>
      </c>
      <c r="K57" s="96"/>
      <c r="L57" s="34"/>
      <c r="M57" s="95"/>
      <c r="N57" s="95"/>
      <c r="O57" s="95"/>
      <c r="P57" s="95"/>
      <c r="Q57" s="95"/>
      <c r="R57" s="95"/>
      <c r="S57" s="95"/>
      <c r="T57" s="95"/>
      <c r="U57" s="95"/>
      <c r="V57" s="95"/>
      <c r="W57" s="95"/>
      <c r="X57" s="95"/>
      <c r="Y57" s="95"/>
      <c r="Z57" s="95"/>
      <c r="AA57" s="95"/>
      <c r="AB57" s="95"/>
    </row>
    <row r="58" spans="1:28" s="36" customFormat="1" ht="12.75" customHeight="1">
      <c r="A58" s="26">
        <v>54</v>
      </c>
      <c r="B58" s="27">
        <v>1</v>
      </c>
      <c r="C58" s="26" t="s">
        <v>1064</v>
      </c>
      <c r="D58" s="28" t="s">
        <v>306</v>
      </c>
      <c r="E58" s="28"/>
      <c r="F58" s="30" t="s">
        <v>307</v>
      </c>
      <c r="G58" s="31">
        <v>283</v>
      </c>
      <c r="H58" s="32">
        <v>12</v>
      </c>
      <c r="I58" s="33" t="str">
        <f t="shared" si="0"/>
        <v/>
      </c>
      <c r="J58" s="167" t="str">
        <f t="shared" si="3"/>
        <v/>
      </c>
      <c r="K58" s="96" t="s">
        <v>308</v>
      </c>
      <c r="L58" s="34"/>
      <c r="M58" s="95"/>
      <c r="N58" s="95"/>
      <c r="O58" s="95"/>
      <c r="P58" s="95"/>
      <c r="Q58" s="95"/>
      <c r="R58" s="95"/>
      <c r="S58" s="95"/>
      <c r="T58" s="95"/>
      <c r="U58" s="95"/>
      <c r="V58" s="95"/>
      <c r="W58" s="95"/>
      <c r="X58" s="95"/>
      <c r="Y58" s="95"/>
      <c r="Z58" s="95"/>
      <c r="AA58" s="95"/>
      <c r="AB58" s="95"/>
    </row>
    <row r="59" spans="1:28" s="36" customFormat="1" ht="12.75" customHeight="1" outlineLevel="1">
      <c r="A59" s="35">
        <v>54.1</v>
      </c>
      <c r="B59" s="37">
        <v>2</v>
      </c>
      <c r="C59" s="35" t="s">
        <v>1065</v>
      </c>
      <c r="D59" s="35" t="s">
        <v>310</v>
      </c>
      <c r="E59" s="35"/>
      <c r="F59" s="35" t="s">
        <v>156</v>
      </c>
      <c r="G59" s="31">
        <v>283</v>
      </c>
      <c r="H59" s="32">
        <v>2</v>
      </c>
      <c r="I59" s="33" t="str">
        <f t="shared" si="0"/>
        <v/>
      </c>
      <c r="J59" s="167" t="str">
        <f t="shared" si="3"/>
        <v/>
      </c>
      <c r="K59" s="96"/>
      <c r="L59" s="34"/>
      <c r="M59" s="98"/>
      <c r="N59" s="98"/>
      <c r="O59" s="98"/>
      <c r="P59" s="95"/>
      <c r="Q59" s="95"/>
      <c r="R59" s="95"/>
      <c r="S59" s="95"/>
      <c r="T59" s="95"/>
      <c r="U59" s="95"/>
      <c r="V59" s="95"/>
      <c r="W59" s="95"/>
      <c r="X59" s="95"/>
      <c r="Y59" s="95"/>
      <c r="Z59" s="95"/>
      <c r="AA59" s="95"/>
      <c r="AB59" s="95"/>
    </row>
    <row r="60" spans="1:28" s="36" customFormat="1" ht="12.75" customHeight="1" outlineLevel="1">
      <c r="A60" s="35">
        <v>54.2</v>
      </c>
      <c r="B60" s="37">
        <v>2</v>
      </c>
      <c r="C60" s="35" t="s">
        <v>1066</v>
      </c>
      <c r="D60" s="35" t="s">
        <v>312</v>
      </c>
      <c r="E60" s="35"/>
      <c r="F60" s="35" t="s">
        <v>313</v>
      </c>
      <c r="G60" s="31">
        <v>285</v>
      </c>
      <c r="H60" s="32">
        <v>9</v>
      </c>
      <c r="I60" s="33" t="str">
        <f t="shared" si="0"/>
        <v/>
      </c>
      <c r="J60" s="167" t="str">
        <f t="shared" si="3"/>
        <v/>
      </c>
      <c r="K60" s="96"/>
      <c r="L60" s="34"/>
      <c r="M60" s="98"/>
      <c r="N60" s="98"/>
      <c r="O60" s="98"/>
      <c r="P60" s="95"/>
      <c r="Q60" s="95"/>
      <c r="R60" s="95"/>
      <c r="S60" s="95"/>
      <c r="T60" s="95"/>
      <c r="U60" s="95"/>
      <c r="V60" s="95"/>
      <c r="W60" s="95"/>
      <c r="X60" s="95"/>
      <c r="Y60" s="95"/>
      <c r="Z60" s="95"/>
      <c r="AA60" s="95"/>
      <c r="AB60" s="95"/>
    </row>
    <row r="61" spans="1:28" s="36" customFormat="1" ht="12.75" customHeight="1" outlineLevel="1">
      <c r="A61" s="35">
        <v>54.300000000000004</v>
      </c>
      <c r="B61" s="37">
        <v>2</v>
      </c>
      <c r="C61" s="35" t="s">
        <v>1067</v>
      </c>
      <c r="D61" s="35" t="s">
        <v>315</v>
      </c>
      <c r="E61" s="35"/>
      <c r="F61" s="35" t="s">
        <v>182</v>
      </c>
      <c r="G61" s="31">
        <v>294</v>
      </c>
      <c r="H61" s="32">
        <v>1</v>
      </c>
      <c r="I61" s="33" t="str">
        <f t="shared" si="0"/>
        <v/>
      </c>
      <c r="J61" s="167" t="str">
        <f t="shared" si="3"/>
        <v/>
      </c>
      <c r="K61" s="96"/>
      <c r="L61" s="34"/>
      <c r="M61" s="98"/>
      <c r="N61" s="98"/>
      <c r="O61" s="98"/>
      <c r="P61" s="95"/>
      <c r="Q61" s="95"/>
      <c r="R61" s="95"/>
      <c r="S61" s="95"/>
      <c r="T61" s="95"/>
      <c r="U61" s="95"/>
      <c r="V61" s="95"/>
      <c r="W61" s="95"/>
      <c r="X61" s="95"/>
      <c r="Y61" s="95"/>
      <c r="Z61" s="95"/>
      <c r="AA61" s="95"/>
      <c r="AB61" s="95"/>
    </row>
    <row r="62" spans="1:28" s="36" customFormat="1" ht="12.75" customHeight="1">
      <c r="A62" s="26">
        <v>55</v>
      </c>
      <c r="B62" s="27">
        <v>1</v>
      </c>
      <c r="C62" s="26" t="s">
        <v>1068</v>
      </c>
      <c r="D62" s="28" t="s">
        <v>344</v>
      </c>
      <c r="E62" s="28"/>
      <c r="F62" s="30" t="s">
        <v>342</v>
      </c>
      <c r="G62" s="31">
        <v>295</v>
      </c>
      <c r="H62" s="32">
        <v>8</v>
      </c>
      <c r="I62" s="33" t="str">
        <f t="shared" si="0"/>
        <v/>
      </c>
      <c r="J62" s="238" t="str">
        <f>IF(AND(I62&lt;&gt;"",I62&lt;&gt;"00000000"),DATE(LEFT(I62,4),MID(I62,5,2),RIGHT(I62,2)),"")</f>
        <v/>
      </c>
      <c r="K62" s="96" t="s">
        <v>345</v>
      </c>
      <c r="L62" s="34"/>
      <c r="M62" s="95"/>
      <c r="N62" s="95"/>
      <c r="O62" s="95"/>
      <c r="P62" s="95"/>
      <c r="Q62" s="95"/>
      <c r="R62" s="95"/>
      <c r="S62" s="95"/>
      <c r="T62" s="95"/>
      <c r="U62" s="95"/>
      <c r="V62" s="95"/>
      <c r="W62" s="95"/>
      <c r="X62" s="95"/>
      <c r="Y62" s="95"/>
      <c r="Z62" s="95"/>
      <c r="AA62" s="95"/>
      <c r="AB62" s="95"/>
    </row>
    <row r="63" spans="1:28" s="36" customFormat="1" ht="12.75" hidden="1" customHeight="1">
      <c r="A63" s="247">
        <v>56</v>
      </c>
      <c r="B63" s="248">
        <v>1</v>
      </c>
      <c r="C63" s="247" t="s">
        <v>1069</v>
      </c>
      <c r="D63" s="249" t="s">
        <v>614</v>
      </c>
      <c r="E63" s="249"/>
      <c r="F63" s="250" t="s">
        <v>215</v>
      </c>
      <c r="G63" s="119">
        <v>303</v>
      </c>
      <c r="H63" s="120">
        <v>9</v>
      </c>
      <c r="I63" s="251" t="str">
        <f t="shared" si="0"/>
        <v/>
      </c>
      <c r="J63" s="252"/>
      <c r="K63" s="253"/>
      <c r="L63" s="46" t="s">
        <v>10</v>
      </c>
      <c r="M63" s="95"/>
      <c r="N63" s="95"/>
      <c r="O63" s="95"/>
      <c r="P63" s="95"/>
      <c r="Q63" s="95"/>
      <c r="R63" s="95"/>
      <c r="S63" s="95"/>
      <c r="T63" s="95"/>
      <c r="U63" s="95"/>
      <c r="V63" s="95"/>
      <c r="W63" s="95"/>
      <c r="X63" s="95"/>
      <c r="Y63" s="95"/>
      <c r="Z63" s="95"/>
      <c r="AA63" s="95"/>
      <c r="AB63" s="95"/>
    </row>
    <row r="64" spans="1:28" s="36" customFormat="1" ht="24.95" hidden="1" customHeight="1">
      <c r="A64" s="247">
        <v>57</v>
      </c>
      <c r="B64" s="248">
        <v>1</v>
      </c>
      <c r="C64" s="247" t="s">
        <v>1070</v>
      </c>
      <c r="D64" s="249" t="s">
        <v>616</v>
      </c>
      <c r="E64" s="249" t="s">
        <v>208</v>
      </c>
      <c r="F64" s="250" t="s">
        <v>182</v>
      </c>
      <c r="G64" s="119">
        <v>312</v>
      </c>
      <c r="H64" s="120">
        <v>1</v>
      </c>
      <c r="I64" s="251" t="str">
        <f t="shared" si="0"/>
        <v/>
      </c>
      <c r="J64" s="252"/>
      <c r="K64" s="253"/>
      <c r="L64" s="46" t="s">
        <v>10</v>
      </c>
      <c r="M64" s="95"/>
      <c r="N64" s="95"/>
      <c r="O64" s="95"/>
      <c r="P64" s="95"/>
      <c r="Q64" s="95"/>
      <c r="R64" s="95"/>
      <c r="S64" s="95"/>
      <c r="T64" s="95"/>
      <c r="U64" s="95"/>
      <c r="V64" s="95"/>
      <c r="W64" s="95"/>
      <c r="X64" s="95"/>
      <c r="Y64" s="95"/>
      <c r="Z64" s="95"/>
      <c r="AA64" s="95"/>
      <c r="AB64" s="95"/>
    </row>
    <row r="65" spans="1:28" s="36" customFormat="1" ht="24.95" hidden="1" customHeight="1">
      <c r="A65" s="247">
        <v>58</v>
      </c>
      <c r="B65" s="248">
        <v>1</v>
      </c>
      <c r="C65" s="247" t="s">
        <v>1071</v>
      </c>
      <c r="D65" s="249" t="s">
        <v>719</v>
      </c>
      <c r="E65" s="249" t="s">
        <v>720</v>
      </c>
      <c r="F65" s="250" t="s">
        <v>182</v>
      </c>
      <c r="G65" s="119">
        <v>313</v>
      </c>
      <c r="H65" s="120">
        <v>1</v>
      </c>
      <c r="I65" s="251" t="str">
        <f t="shared" si="0"/>
        <v/>
      </c>
      <c r="J65" s="252"/>
      <c r="K65" s="253"/>
      <c r="L65" s="46" t="s">
        <v>10</v>
      </c>
      <c r="M65" s="95"/>
      <c r="N65" s="95"/>
      <c r="O65" s="95"/>
      <c r="P65" s="95"/>
      <c r="Q65" s="95"/>
      <c r="R65" s="95"/>
      <c r="S65" s="95"/>
      <c r="T65" s="95"/>
      <c r="U65" s="95"/>
      <c r="V65" s="95"/>
      <c r="W65" s="95"/>
      <c r="X65" s="95"/>
      <c r="Y65" s="95"/>
      <c r="Z65" s="95"/>
      <c r="AA65" s="95"/>
      <c r="AB65" s="95"/>
    </row>
    <row r="66" spans="1:28" s="36" customFormat="1" ht="12.75" hidden="1" customHeight="1">
      <c r="A66" s="247">
        <v>59</v>
      </c>
      <c r="B66" s="248">
        <v>1</v>
      </c>
      <c r="C66" s="247" t="s">
        <v>1013</v>
      </c>
      <c r="D66" s="249"/>
      <c r="E66" s="249"/>
      <c r="F66" s="250" t="s">
        <v>156</v>
      </c>
      <c r="G66" s="119">
        <v>314</v>
      </c>
      <c r="H66" s="120">
        <v>2</v>
      </c>
      <c r="I66" s="251" t="str">
        <f t="shared" si="0"/>
        <v/>
      </c>
      <c r="J66" s="252"/>
      <c r="K66" s="253"/>
      <c r="L66" s="46" t="s">
        <v>10</v>
      </c>
      <c r="M66" s="95"/>
      <c r="N66" s="95"/>
      <c r="O66" s="95"/>
      <c r="P66" s="95"/>
      <c r="Q66" s="95"/>
      <c r="R66" s="95"/>
      <c r="S66" s="95"/>
      <c r="T66" s="95"/>
      <c r="U66" s="95"/>
      <c r="V66" s="95"/>
      <c r="W66" s="95"/>
      <c r="X66" s="95"/>
      <c r="Y66" s="95"/>
      <c r="Z66" s="95"/>
      <c r="AA66" s="95"/>
      <c r="AB66" s="95"/>
    </row>
    <row r="67" spans="1:28" s="36" customFormat="1" ht="12.75" customHeight="1">
      <c r="A67" s="26">
        <v>60</v>
      </c>
      <c r="B67" s="27">
        <v>1</v>
      </c>
      <c r="C67" s="26" t="s">
        <v>1072</v>
      </c>
      <c r="D67" s="28" t="s">
        <v>1073</v>
      </c>
      <c r="E67" s="28"/>
      <c r="F67" s="30" t="s">
        <v>342</v>
      </c>
      <c r="G67" s="31">
        <v>316</v>
      </c>
      <c r="H67" s="32">
        <v>8</v>
      </c>
      <c r="I67" s="33" t="str">
        <f t="shared" si="0"/>
        <v/>
      </c>
      <c r="J67" s="238" t="str">
        <f>IF(AND(I67&lt;&gt;"",I67&lt;&gt;"00000000"),DATE(LEFT(I67,4),MID(I67,5,2),RIGHT(I67,2)),"")</f>
        <v/>
      </c>
      <c r="K67" s="96" t="s">
        <v>1074</v>
      </c>
      <c r="L67" s="34"/>
      <c r="M67" s="95"/>
      <c r="N67" s="95"/>
      <c r="O67" s="95"/>
      <c r="P67" s="95"/>
      <c r="Q67" s="95"/>
      <c r="R67" s="95"/>
      <c r="S67" s="95"/>
      <c r="T67" s="95"/>
      <c r="U67" s="95"/>
      <c r="V67" s="95"/>
      <c r="W67" s="95"/>
      <c r="X67" s="95"/>
      <c r="Y67" s="95"/>
      <c r="Z67" s="95"/>
      <c r="AA67" s="95"/>
      <c r="AB67" s="95"/>
    </row>
    <row r="68" spans="1:28" s="36" customFormat="1" ht="24.95" customHeight="1">
      <c r="A68" s="26">
        <v>61</v>
      </c>
      <c r="B68" s="27">
        <v>1</v>
      </c>
      <c r="C68" s="26" t="s">
        <v>1075</v>
      </c>
      <c r="D68" s="28" t="s">
        <v>1076</v>
      </c>
      <c r="E68" s="28" t="s">
        <v>1077</v>
      </c>
      <c r="F68" s="30" t="s">
        <v>254</v>
      </c>
      <c r="G68" s="31">
        <v>324</v>
      </c>
      <c r="H68" s="32">
        <v>6</v>
      </c>
      <c r="I68" s="33" t="str">
        <f t="shared" si="0"/>
        <v/>
      </c>
      <c r="J68" s="167" t="str">
        <f t="shared" ref="J68:J71" si="4">I68</f>
        <v/>
      </c>
      <c r="K68" s="96" t="s">
        <v>1078</v>
      </c>
      <c r="L68" s="34"/>
      <c r="M68" s="95"/>
      <c r="N68" s="95"/>
      <c r="O68" s="95"/>
      <c r="P68" s="95"/>
      <c r="Q68" s="95"/>
      <c r="R68" s="95"/>
      <c r="S68" s="95"/>
      <c r="T68" s="95"/>
      <c r="U68" s="95"/>
      <c r="V68" s="95"/>
      <c r="W68" s="95"/>
      <c r="X68" s="95"/>
      <c r="Y68" s="95"/>
      <c r="Z68" s="95"/>
      <c r="AA68" s="95"/>
      <c r="AB68" s="95"/>
    </row>
    <row r="69" spans="1:28" s="36" customFormat="1" ht="12.75" customHeight="1">
      <c r="A69" s="26">
        <v>62</v>
      </c>
      <c r="B69" s="27">
        <v>1</v>
      </c>
      <c r="C69" s="26" t="s">
        <v>1079</v>
      </c>
      <c r="D69" s="28" t="s">
        <v>1080</v>
      </c>
      <c r="E69" s="28"/>
      <c r="F69" s="30" t="s">
        <v>282</v>
      </c>
      <c r="G69" s="31">
        <v>330</v>
      </c>
      <c r="H69" s="32">
        <v>3</v>
      </c>
      <c r="I69" s="33" t="str">
        <f t="shared" si="0"/>
        <v/>
      </c>
      <c r="J69" s="167" t="str">
        <f t="shared" si="4"/>
        <v/>
      </c>
      <c r="K69" s="96" t="s">
        <v>1081</v>
      </c>
      <c r="L69" s="34"/>
      <c r="M69" s="95"/>
      <c r="N69" s="95"/>
      <c r="O69" s="95"/>
      <c r="P69" s="95"/>
      <c r="Q69" s="95"/>
      <c r="R69" s="95"/>
      <c r="S69" s="95"/>
      <c r="T69" s="95"/>
      <c r="U69" s="95"/>
      <c r="V69" s="95"/>
      <c r="W69" s="95"/>
      <c r="X69" s="95"/>
      <c r="Y69" s="95"/>
      <c r="Z69" s="95"/>
      <c r="AA69" s="95"/>
      <c r="AB69" s="95"/>
    </row>
    <row r="70" spans="1:28" s="36" customFormat="1" ht="12.75" customHeight="1">
      <c r="A70" s="26">
        <v>63</v>
      </c>
      <c r="B70" s="27">
        <v>1</v>
      </c>
      <c r="C70" s="26" t="s">
        <v>1082</v>
      </c>
      <c r="D70" s="28" t="s">
        <v>1083</v>
      </c>
      <c r="E70" s="28"/>
      <c r="F70" s="30" t="s">
        <v>1084</v>
      </c>
      <c r="G70" s="31">
        <v>333</v>
      </c>
      <c r="H70" s="32">
        <v>15</v>
      </c>
      <c r="I70" s="33" t="str">
        <f t="shared" si="0"/>
        <v/>
      </c>
      <c r="J70" s="275">
        <f>IF(J71="-",_xlfn.NUMBERVALUE(I70)/10000000*-1,_xlfn.NUMBERVALUE(I70)/10000000)</f>
        <v>0</v>
      </c>
      <c r="K70" s="96"/>
      <c r="L70" s="34"/>
      <c r="M70" s="95"/>
      <c r="N70" s="95"/>
      <c r="O70" s="95"/>
      <c r="P70" s="95"/>
      <c r="Q70" s="95"/>
      <c r="R70" s="95"/>
      <c r="S70" s="95"/>
      <c r="T70" s="95"/>
      <c r="U70" s="95"/>
      <c r="V70" s="95"/>
      <c r="W70" s="95"/>
      <c r="X70" s="95"/>
      <c r="Y70" s="95"/>
      <c r="Z70" s="95"/>
      <c r="AA70" s="95"/>
      <c r="AB70" s="95"/>
    </row>
    <row r="71" spans="1:28" s="36" customFormat="1" ht="24.95" customHeight="1">
      <c r="A71" s="26">
        <v>64</v>
      </c>
      <c r="B71" s="27">
        <v>1</v>
      </c>
      <c r="C71" s="26" t="s">
        <v>1085</v>
      </c>
      <c r="D71" s="28" t="s">
        <v>1086</v>
      </c>
      <c r="E71" s="28" t="s">
        <v>208</v>
      </c>
      <c r="F71" s="30" t="s">
        <v>182</v>
      </c>
      <c r="G71" s="31">
        <v>348</v>
      </c>
      <c r="H71" s="32">
        <v>1</v>
      </c>
      <c r="I71" s="33" t="str">
        <f t="shared" si="0"/>
        <v/>
      </c>
      <c r="J71" s="167" t="str">
        <f t="shared" si="4"/>
        <v/>
      </c>
      <c r="K71" s="96"/>
      <c r="L71" s="34"/>
      <c r="M71" s="95"/>
      <c r="N71" s="95"/>
      <c r="O71" s="95"/>
      <c r="P71" s="95"/>
      <c r="Q71" s="95"/>
      <c r="R71" s="95"/>
      <c r="S71" s="95"/>
      <c r="T71" s="95"/>
      <c r="U71" s="95"/>
      <c r="V71" s="95"/>
      <c r="W71" s="95"/>
      <c r="X71" s="95"/>
      <c r="Y71" s="95"/>
      <c r="Z71" s="95"/>
      <c r="AA71" s="95"/>
      <c r="AB71" s="95"/>
    </row>
    <row r="72" spans="1:28" s="36" customFormat="1" ht="12.75" customHeight="1">
      <c r="A72" s="26">
        <v>65</v>
      </c>
      <c r="B72" s="27">
        <v>1</v>
      </c>
      <c r="C72" s="26" t="s">
        <v>1087</v>
      </c>
      <c r="D72" s="28" t="s">
        <v>350</v>
      </c>
      <c r="E72" s="28"/>
      <c r="F72" s="30" t="s">
        <v>342</v>
      </c>
      <c r="G72" s="31">
        <v>349</v>
      </c>
      <c r="H72" s="32">
        <v>8</v>
      </c>
      <c r="I72" s="33" t="str">
        <f t="shared" si="0"/>
        <v/>
      </c>
      <c r="J72" s="238" t="str">
        <f>IF(AND(I72&lt;&gt;"",I72&lt;&gt;"00000000"),DATE(LEFT(I72,4),MID(I72,5,2),RIGHT(I72,2)),"")</f>
        <v/>
      </c>
      <c r="K72" s="96" t="s">
        <v>351</v>
      </c>
      <c r="L72" s="34"/>
      <c r="M72" s="95"/>
      <c r="N72" s="95"/>
      <c r="O72" s="95"/>
      <c r="P72" s="95"/>
      <c r="Q72" s="95"/>
      <c r="R72" s="95"/>
      <c r="S72" s="95"/>
      <c r="T72" s="95"/>
      <c r="U72" s="95"/>
      <c r="V72" s="95"/>
      <c r="W72" s="95"/>
      <c r="X72" s="95"/>
      <c r="Y72" s="95"/>
      <c r="Z72" s="95"/>
      <c r="AA72" s="95"/>
      <c r="AB72" s="95"/>
    </row>
    <row r="73" spans="1:28" s="36" customFormat="1" ht="12.75" hidden="1" customHeight="1">
      <c r="A73" s="247">
        <v>66</v>
      </c>
      <c r="B73" s="248">
        <v>1</v>
      </c>
      <c r="C73" s="247" t="s">
        <v>1088</v>
      </c>
      <c r="D73" s="249" t="s">
        <v>1089</v>
      </c>
      <c r="E73" s="249"/>
      <c r="F73" s="250" t="s">
        <v>161</v>
      </c>
      <c r="G73" s="119">
        <v>357</v>
      </c>
      <c r="H73" s="120">
        <v>4</v>
      </c>
      <c r="I73" s="251" t="str">
        <f t="shared" ref="I73:I145" si="5">MID($I$1,G73,H73)</f>
        <v/>
      </c>
      <c r="J73" s="252"/>
      <c r="K73" s="253"/>
      <c r="L73" s="46" t="s">
        <v>10</v>
      </c>
      <c r="M73" s="95"/>
      <c r="N73" s="95"/>
      <c r="O73" s="95"/>
      <c r="P73" s="95"/>
      <c r="Q73" s="95"/>
      <c r="R73" s="95"/>
      <c r="S73" s="95"/>
      <c r="T73" s="95"/>
      <c r="U73" s="95"/>
      <c r="V73" s="95"/>
      <c r="W73" s="95"/>
      <c r="X73" s="95"/>
      <c r="Y73" s="95"/>
      <c r="Z73" s="95"/>
      <c r="AA73" s="95"/>
      <c r="AB73" s="95"/>
    </row>
    <row r="74" spans="1:28" s="36" customFormat="1" ht="24.95" customHeight="1">
      <c r="A74" s="26">
        <v>67</v>
      </c>
      <c r="B74" s="27">
        <v>1</v>
      </c>
      <c r="C74" s="26" t="s">
        <v>1090</v>
      </c>
      <c r="D74" s="28" t="s">
        <v>1091</v>
      </c>
      <c r="E74" s="28" t="s">
        <v>1063</v>
      </c>
      <c r="F74" s="30" t="s">
        <v>182</v>
      </c>
      <c r="G74" s="31">
        <v>361</v>
      </c>
      <c r="H74" s="32">
        <v>1</v>
      </c>
      <c r="I74" s="33" t="str">
        <f t="shared" si="5"/>
        <v/>
      </c>
      <c r="J74" s="167" t="str">
        <f t="shared" ref="J74:J89" si="6">I74</f>
        <v/>
      </c>
      <c r="K74" s="96"/>
      <c r="L74" s="34"/>
      <c r="M74" s="95"/>
      <c r="N74" s="95"/>
      <c r="O74" s="95"/>
      <c r="P74" s="95"/>
      <c r="Q74" s="95"/>
      <c r="R74" s="95"/>
      <c r="S74" s="95"/>
      <c r="T74" s="95"/>
      <c r="U74" s="95"/>
      <c r="V74" s="95"/>
      <c r="W74" s="95"/>
      <c r="X74" s="95"/>
      <c r="Y74" s="95"/>
      <c r="Z74" s="95"/>
      <c r="AA74" s="95"/>
      <c r="AB74" s="95"/>
    </row>
    <row r="75" spans="1:28" s="36" customFormat="1" ht="12.75" customHeight="1">
      <c r="A75" s="26">
        <v>68</v>
      </c>
      <c r="B75" s="27">
        <v>1</v>
      </c>
      <c r="C75" s="26" t="s">
        <v>1092</v>
      </c>
      <c r="D75" s="28" t="s">
        <v>1093</v>
      </c>
      <c r="E75" s="28"/>
      <c r="F75" s="30" t="s">
        <v>342</v>
      </c>
      <c r="G75" s="31">
        <v>362</v>
      </c>
      <c r="H75" s="32">
        <v>8</v>
      </c>
      <c r="I75" s="33" t="str">
        <f t="shared" si="5"/>
        <v/>
      </c>
      <c r="J75" s="238" t="str">
        <f>IF(AND(I75&lt;&gt;"",I75&lt;&gt;"00000000"),DATE(LEFT(I75,4),MID(I75,5,2),RIGHT(I75,2)),"")</f>
        <v/>
      </c>
      <c r="K75" s="96"/>
      <c r="L75" s="34"/>
      <c r="M75" s="95"/>
      <c r="N75" s="95"/>
      <c r="O75" s="95"/>
      <c r="P75" s="95"/>
      <c r="Q75" s="95"/>
      <c r="R75" s="95"/>
      <c r="S75" s="95"/>
      <c r="T75" s="95"/>
      <c r="U75" s="95"/>
      <c r="V75" s="95"/>
      <c r="W75" s="95"/>
      <c r="X75" s="95"/>
      <c r="Y75" s="95"/>
      <c r="Z75" s="95"/>
      <c r="AA75" s="95"/>
      <c r="AB75" s="95"/>
    </row>
    <row r="76" spans="1:28" s="36" customFormat="1" ht="12.75" customHeight="1">
      <c r="A76" s="26">
        <v>69</v>
      </c>
      <c r="B76" s="27">
        <v>1</v>
      </c>
      <c r="C76" s="26" t="s">
        <v>1094</v>
      </c>
      <c r="D76" s="28" t="s">
        <v>1095</v>
      </c>
      <c r="E76" s="28"/>
      <c r="F76" s="30" t="s">
        <v>282</v>
      </c>
      <c r="G76" s="31">
        <v>370</v>
      </c>
      <c r="H76" s="32">
        <v>3</v>
      </c>
      <c r="I76" s="33" t="str">
        <f t="shared" si="5"/>
        <v/>
      </c>
      <c r="J76" s="167" t="str">
        <f t="shared" si="6"/>
        <v/>
      </c>
      <c r="K76" s="96" t="s">
        <v>1096</v>
      </c>
      <c r="L76" s="34"/>
      <c r="M76" s="95"/>
      <c r="N76" s="95"/>
      <c r="O76" s="95"/>
      <c r="P76" s="95"/>
      <c r="Q76" s="95"/>
      <c r="R76" s="95"/>
      <c r="S76" s="95"/>
      <c r="T76" s="95"/>
      <c r="U76" s="95"/>
      <c r="V76" s="95"/>
      <c r="W76" s="95"/>
      <c r="X76" s="95"/>
      <c r="Y76" s="95"/>
      <c r="Z76" s="95"/>
      <c r="AA76" s="95"/>
      <c r="AB76" s="95"/>
    </row>
    <row r="77" spans="1:28" s="36" customFormat="1" ht="12.75" customHeight="1">
      <c r="A77" s="26">
        <v>70</v>
      </c>
      <c r="B77" s="27">
        <v>1</v>
      </c>
      <c r="C77" s="26" t="s">
        <v>1097</v>
      </c>
      <c r="D77" s="28" t="s">
        <v>705</v>
      </c>
      <c r="E77" s="28"/>
      <c r="F77" s="30" t="s">
        <v>282</v>
      </c>
      <c r="G77" s="31">
        <v>373</v>
      </c>
      <c r="H77" s="32">
        <v>3</v>
      </c>
      <c r="I77" s="33" t="str">
        <f t="shared" si="5"/>
        <v/>
      </c>
      <c r="J77" s="167" t="str">
        <f t="shared" si="6"/>
        <v/>
      </c>
      <c r="K77" s="96"/>
      <c r="L77" s="34"/>
      <c r="M77" s="95"/>
      <c r="N77" s="95"/>
      <c r="O77" s="95"/>
      <c r="P77" s="95"/>
      <c r="Q77" s="95"/>
      <c r="R77" s="95"/>
      <c r="S77" s="95"/>
      <c r="T77" s="95"/>
      <c r="U77" s="95"/>
      <c r="V77" s="95"/>
      <c r="W77" s="95"/>
      <c r="X77" s="95"/>
      <c r="Y77" s="95"/>
      <c r="Z77" s="95"/>
      <c r="AA77" s="95"/>
      <c r="AB77" s="95"/>
    </row>
    <row r="78" spans="1:28" s="36" customFormat="1" ht="12.75" customHeight="1">
      <c r="A78" s="26">
        <v>71</v>
      </c>
      <c r="B78" s="27">
        <v>1</v>
      </c>
      <c r="C78" s="26" t="s">
        <v>1098</v>
      </c>
      <c r="D78" s="28" t="s">
        <v>427</v>
      </c>
      <c r="E78" s="28"/>
      <c r="F78" s="30" t="s">
        <v>215</v>
      </c>
      <c r="G78" s="31">
        <v>376</v>
      </c>
      <c r="H78" s="32">
        <v>9</v>
      </c>
      <c r="I78" s="33" t="str">
        <f t="shared" si="5"/>
        <v/>
      </c>
      <c r="J78" s="275">
        <f>IF(J79="-",_xlfn.NUMBERVALUE(I78)/100000*-1,_xlfn.NUMBERVALUE(I78)/100000)</f>
        <v>0</v>
      </c>
      <c r="K78" s="96"/>
      <c r="L78" s="34"/>
      <c r="M78" s="95"/>
      <c r="N78" s="95"/>
      <c r="O78" s="95"/>
      <c r="P78" s="95"/>
      <c r="Q78" s="95"/>
      <c r="R78" s="95"/>
      <c r="S78" s="95"/>
      <c r="T78" s="95"/>
      <c r="U78" s="95"/>
      <c r="V78" s="95"/>
      <c r="W78" s="95"/>
      <c r="X78" s="95"/>
      <c r="Y78" s="95"/>
      <c r="Z78" s="95"/>
      <c r="AA78" s="95"/>
      <c r="AB78" s="95"/>
    </row>
    <row r="79" spans="1:28" s="36" customFormat="1" ht="24.95" customHeight="1">
      <c r="A79" s="26">
        <v>72</v>
      </c>
      <c r="B79" s="27">
        <v>1</v>
      </c>
      <c r="C79" s="26" t="s">
        <v>1099</v>
      </c>
      <c r="D79" s="28" t="s">
        <v>429</v>
      </c>
      <c r="E79" s="28" t="s">
        <v>208</v>
      </c>
      <c r="F79" s="30" t="s">
        <v>182</v>
      </c>
      <c r="G79" s="31">
        <v>385</v>
      </c>
      <c r="H79" s="32">
        <v>1</v>
      </c>
      <c r="I79" s="33" t="str">
        <f t="shared" si="5"/>
        <v/>
      </c>
      <c r="J79" s="167" t="str">
        <f t="shared" si="6"/>
        <v/>
      </c>
      <c r="K79" s="96"/>
      <c r="L79" s="34"/>
      <c r="M79" s="95"/>
      <c r="N79" s="95"/>
      <c r="O79" s="95"/>
      <c r="P79" s="95"/>
      <c r="Q79" s="95"/>
      <c r="R79" s="95"/>
      <c r="S79" s="95"/>
      <c r="T79" s="95"/>
      <c r="U79" s="95"/>
      <c r="V79" s="95"/>
      <c r="W79" s="95"/>
      <c r="X79" s="95"/>
      <c r="Y79" s="95"/>
      <c r="Z79" s="95"/>
      <c r="AA79" s="95"/>
      <c r="AB79" s="95"/>
    </row>
    <row r="80" spans="1:28" s="36" customFormat="1" ht="24.95" customHeight="1">
      <c r="A80" s="26">
        <v>73</v>
      </c>
      <c r="B80" s="27">
        <v>1</v>
      </c>
      <c r="C80" s="26" t="s">
        <v>1100</v>
      </c>
      <c r="D80" s="28" t="s">
        <v>431</v>
      </c>
      <c r="E80" s="28" t="s">
        <v>432</v>
      </c>
      <c r="F80" s="30" t="s">
        <v>182</v>
      </c>
      <c r="G80" s="31">
        <v>386</v>
      </c>
      <c r="H80" s="32">
        <v>1</v>
      </c>
      <c r="I80" s="33" t="str">
        <f t="shared" si="5"/>
        <v/>
      </c>
      <c r="J80" s="167" t="str">
        <f t="shared" si="6"/>
        <v/>
      </c>
      <c r="K80" s="96"/>
      <c r="L80" s="34"/>
      <c r="M80" s="95"/>
      <c r="N80" s="95"/>
      <c r="O80" s="95"/>
      <c r="P80" s="95"/>
      <c r="Q80" s="95"/>
      <c r="R80" s="95"/>
      <c r="S80" s="95"/>
      <c r="T80" s="95"/>
      <c r="U80" s="95"/>
      <c r="V80" s="95"/>
      <c r="W80" s="95"/>
      <c r="X80" s="95"/>
      <c r="Y80" s="95"/>
      <c r="Z80" s="95"/>
      <c r="AA80" s="95"/>
      <c r="AB80" s="95"/>
    </row>
    <row r="81" spans="1:28" s="36" customFormat="1" ht="12.75" customHeight="1">
      <c r="A81" s="26">
        <v>74</v>
      </c>
      <c r="B81" s="27">
        <v>1</v>
      </c>
      <c r="C81" s="26" t="s">
        <v>1101</v>
      </c>
      <c r="D81" s="28" t="s">
        <v>689</v>
      </c>
      <c r="E81" s="28"/>
      <c r="F81" s="30" t="s">
        <v>215</v>
      </c>
      <c r="G81" s="31">
        <v>387</v>
      </c>
      <c r="H81" s="32">
        <v>9</v>
      </c>
      <c r="I81" s="33" t="str">
        <f t="shared" si="5"/>
        <v/>
      </c>
      <c r="J81" s="275">
        <f>IF(J82="-",_xlfn.NUMBERVALUE(I81)/100000*-1,_xlfn.NUMBERVALUE(I81)/100000)</f>
        <v>0</v>
      </c>
      <c r="K81" s="96"/>
      <c r="L81" s="34"/>
      <c r="M81" s="95"/>
      <c r="N81" s="95"/>
      <c r="O81" s="95"/>
      <c r="P81" s="95"/>
      <c r="Q81" s="95"/>
      <c r="R81" s="95"/>
      <c r="S81" s="95"/>
      <c r="T81" s="95"/>
      <c r="U81" s="95"/>
      <c r="V81" s="95"/>
      <c r="W81" s="95"/>
      <c r="X81" s="95"/>
      <c r="Y81" s="95"/>
      <c r="Z81" s="95"/>
      <c r="AA81" s="95"/>
      <c r="AB81" s="95"/>
    </row>
    <row r="82" spans="1:28" s="36" customFormat="1" ht="24.95" customHeight="1">
      <c r="A82" s="26">
        <v>75</v>
      </c>
      <c r="B82" s="27">
        <v>1</v>
      </c>
      <c r="C82" s="26" t="s">
        <v>1102</v>
      </c>
      <c r="D82" s="28" t="s">
        <v>691</v>
      </c>
      <c r="E82" s="28" t="s">
        <v>208</v>
      </c>
      <c r="F82" s="30" t="s">
        <v>182</v>
      </c>
      <c r="G82" s="31">
        <v>396</v>
      </c>
      <c r="H82" s="32">
        <v>1</v>
      </c>
      <c r="I82" s="33" t="str">
        <f t="shared" si="5"/>
        <v/>
      </c>
      <c r="J82" s="167" t="str">
        <f t="shared" si="6"/>
        <v/>
      </c>
      <c r="K82" s="96"/>
      <c r="L82" s="34"/>
      <c r="M82" s="95"/>
      <c r="N82" s="95"/>
      <c r="O82" s="95"/>
      <c r="P82" s="95"/>
      <c r="Q82" s="95"/>
      <c r="R82" s="95"/>
      <c r="S82" s="95"/>
      <c r="T82" s="95"/>
      <c r="U82" s="95"/>
      <c r="V82" s="95"/>
      <c r="W82" s="95"/>
      <c r="X82" s="95"/>
      <c r="Y82" s="95"/>
      <c r="Z82" s="95"/>
      <c r="AA82" s="95"/>
      <c r="AB82" s="95"/>
    </row>
    <row r="83" spans="1:28" s="36" customFormat="1" ht="24.95" customHeight="1">
      <c r="A83" s="26">
        <v>76</v>
      </c>
      <c r="B83" s="27">
        <v>1</v>
      </c>
      <c r="C83" s="26" t="s">
        <v>1103</v>
      </c>
      <c r="D83" s="28" t="s">
        <v>693</v>
      </c>
      <c r="E83" s="28" t="s">
        <v>694</v>
      </c>
      <c r="F83" s="30" t="s">
        <v>182</v>
      </c>
      <c r="G83" s="31">
        <v>397</v>
      </c>
      <c r="H83" s="32">
        <v>1</v>
      </c>
      <c r="I83" s="33" t="str">
        <f t="shared" si="5"/>
        <v/>
      </c>
      <c r="J83" s="167" t="str">
        <f t="shared" si="6"/>
        <v/>
      </c>
      <c r="K83" s="96"/>
      <c r="L83" s="34"/>
      <c r="M83" s="95"/>
      <c r="N83" s="95"/>
      <c r="O83" s="95"/>
      <c r="P83" s="95"/>
      <c r="Q83" s="95"/>
      <c r="R83" s="95"/>
      <c r="S83" s="95"/>
      <c r="T83" s="95"/>
      <c r="U83" s="95"/>
      <c r="V83" s="95"/>
      <c r="W83" s="95"/>
      <c r="X83" s="95"/>
      <c r="Y83" s="95"/>
      <c r="Z83" s="95"/>
      <c r="AA83" s="95"/>
      <c r="AB83" s="95"/>
    </row>
    <row r="84" spans="1:28" s="36" customFormat="1" ht="12.75" customHeight="1">
      <c r="A84" s="26">
        <v>77</v>
      </c>
      <c r="B84" s="27">
        <v>1</v>
      </c>
      <c r="C84" s="26" t="s">
        <v>1104</v>
      </c>
      <c r="D84" s="28" t="s">
        <v>707</v>
      </c>
      <c r="E84" s="28"/>
      <c r="F84" s="30" t="s">
        <v>215</v>
      </c>
      <c r="G84" s="31">
        <v>398</v>
      </c>
      <c r="H84" s="32">
        <v>9</v>
      </c>
      <c r="I84" s="33" t="str">
        <f t="shared" si="5"/>
        <v/>
      </c>
      <c r="J84" s="275">
        <f>IF(J85="-",_xlfn.NUMBERVALUE(I84)/100000*-1,_xlfn.NUMBERVALUE(I84)/100000)</f>
        <v>0</v>
      </c>
      <c r="K84" s="96"/>
      <c r="L84" s="34"/>
      <c r="M84" s="95"/>
      <c r="N84" s="95"/>
      <c r="O84" s="95"/>
      <c r="P84" s="95"/>
      <c r="Q84" s="95"/>
      <c r="R84" s="95"/>
      <c r="S84" s="95"/>
      <c r="T84" s="95"/>
      <c r="U84" s="95"/>
      <c r="V84" s="95"/>
      <c r="W84" s="95"/>
      <c r="X84" s="95"/>
      <c r="Y84" s="95"/>
      <c r="Z84" s="95"/>
      <c r="AA84" s="95"/>
      <c r="AB84" s="95"/>
    </row>
    <row r="85" spans="1:28" s="36" customFormat="1" ht="24.95" customHeight="1">
      <c r="A85" s="26">
        <v>78</v>
      </c>
      <c r="B85" s="27">
        <v>1</v>
      </c>
      <c r="C85" s="26" t="s">
        <v>1105</v>
      </c>
      <c r="D85" s="28" t="s">
        <v>709</v>
      </c>
      <c r="E85" s="28" t="s">
        <v>208</v>
      </c>
      <c r="F85" s="30" t="s">
        <v>182</v>
      </c>
      <c r="G85" s="31">
        <v>407</v>
      </c>
      <c r="H85" s="32">
        <v>1</v>
      </c>
      <c r="I85" s="33" t="str">
        <f t="shared" si="5"/>
        <v/>
      </c>
      <c r="J85" s="167" t="str">
        <f t="shared" si="6"/>
        <v/>
      </c>
      <c r="K85" s="96"/>
      <c r="L85" s="34"/>
      <c r="M85" s="95"/>
      <c r="N85" s="95"/>
      <c r="O85" s="95"/>
      <c r="P85" s="95"/>
      <c r="Q85" s="95"/>
      <c r="R85" s="95"/>
      <c r="S85" s="95"/>
      <c r="T85" s="95"/>
      <c r="U85" s="95"/>
      <c r="V85" s="95"/>
      <c r="W85" s="95"/>
      <c r="X85" s="95"/>
      <c r="Y85" s="95"/>
      <c r="Z85" s="95"/>
      <c r="AA85" s="95"/>
      <c r="AB85" s="95"/>
    </row>
    <row r="86" spans="1:28" s="36" customFormat="1" ht="24.95" customHeight="1">
      <c r="A86" s="26">
        <v>79</v>
      </c>
      <c r="B86" s="27">
        <v>1</v>
      </c>
      <c r="C86" s="26" t="s">
        <v>1106</v>
      </c>
      <c r="D86" s="28" t="s">
        <v>711</v>
      </c>
      <c r="E86" s="28" t="s">
        <v>703</v>
      </c>
      <c r="F86" s="30" t="s">
        <v>182</v>
      </c>
      <c r="G86" s="31">
        <v>408</v>
      </c>
      <c r="H86" s="32">
        <v>1</v>
      </c>
      <c r="I86" s="33" t="str">
        <f t="shared" si="5"/>
        <v/>
      </c>
      <c r="J86" s="167" t="str">
        <f t="shared" si="6"/>
        <v/>
      </c>
      <c r="K86" s="96"/>
      <c r="L86" s="34"/>
      <c r="M86" s="95"/>
      <c r="N86" s="95"/>
      <c r="O86" s="95"/>
      <c r="P86" s="95"/>
      <c r="Q86" s="95"/>
      <c r="R86" s="95"/>
      <c r="S86" s="95"/>
      <c r="T86" s="95"/>
      <c r="U86" s="95"/>
      <c r="V86" s="95"/>
      <c r="W86" s="95"/>
      <c r="X86" s="95"/>
      <c r="Y86" s="95"/>
      <c r="Z86" s="95"/>
      <c r="AA86" s="95"/>
      <c r="AB86" s="95"/>
    </row>
    <row r="87" spans="1:28" s="36" customFormat="1" ht="12.75" customHeight="1">
      <c r="A87" s="26">
        <v>80</v>
      </c>
      <c r="B87" s="27">
        <v>1</v>
      </c>
      <c r="C87" s="26" t="s">
        <v>1107</v>
      </c>
      <c r="D87" s="28" t="s">
        <v>713</v>
      </c>
      <c r="E87" s="28"/>
      <c r="F87" s="30" t="s">
        <v>215</v>
      </c>
      <c r="G87" s="31">
        <v>409</v>
      </c>
      <c r="H87" s="32">
        <v>9</v>
      </c>
      <c r="I87" s="33" t="str">
        <f t="shared" si="5"/>
        <v/>
      </c>
      <c r="J87" s="275">
        <f>IF(J88="-",_xlfn.NUMBERVALUE(I87)/100000*-1,_xlfn.NUMBERVALUE(I87)/100000)</f>
        <v>0</v>
      </c>
      <c r="K87" s="96"/>
      <c r="L87" s="34"/>
      <c r="M87" s="95"/>
      <c r="N87" s="95"/>
      <c r="O87" s="95"/>
      <c r="P87" s="95"/>
      <c r="Q87" s="95"/>
      <c r="R87" s="95"/>
      <c r="S87" s="95"/>
      <c r="T87" s="95"/>
      <c r="U87" s="95"/>
      <c r="V87" s="95"/>
      <c r="W87" s="95"/>
      <c r="X87" s="95"/>
      <c r="Y87" s="95"/>
      <c r="Z87" s="95"/>
      <c r="AA87" s="95"/>
      <c r="AB87" s="95"/>
    </row>
    <row r="88" spans="1:28" s="36" customFormat="1" ht="24.95" customHeight="1">
      <c r="A88" s="26">
        <v>81</v>
      </c>
      <c r="B88" s="27">
        <v>1</v>
      </c>
      <c r="C88" s="26" t="s">
        <v>1108</v>
      </c>
      <c r="D88" s="28" t="s">
        <v>715</v>
      </c>
      <c r="E88" s="28" t="s">
        <v>208</v>
      </c>
      <c r="F88" s="30" t="s">
        <v>182</v>
      </c>
      <c r="G88" s="31">
        <v>418</v>
      </c>
      <c r="H88" s="32">
        <v>1</v>
      </c>
      <c r="I88" s="33" t="str">
        <f t="shared" si="5"/>
        <v/>
      </c>
      <c r="J88" s="167" t="str">
        <f t="shared" si="6"/>
        <v/>
      </c>
      <c r="K88" s="96"/>
      <c r="L88" s="34"/>
      <c r="M88" s="95"/>
      <c r="N88" s="95"/>
      <c r="O88" s="95"/>
      <c r="P88" s="95"/>
      <c r="Q88" s="95"/>
      <c r="R88" s="95"/>
      <c r="S88" s="95"/>
      <c r="T88" s="95"/>
      <c r="U88" s="95"/>
      <c r="V88" s="95"/>
      <c r="W88" s="95"/>
      <c r="X88" s="95"/>
      <c r="Y88" s="95"/>
      <c r="Z88" s="95"/>
      <c r="AA88" s="95"/>
      <c r="AB88" s="95"/>
    </row>
    <row r="89" spans="1:28" s="36" customFormat="1" ht="24.95" customHeight="1">
      <c r="A89" s="26">
        <v>82</v>
      </c>
      <c r="B89" s="27">
        <v>1</v>
      </c>
      <c r="C89" s="26" t="s">
        <v>1109</v>
      </c>
      <c r="D89" s="28" t="s">
        <v>717</v>
      </c>
      <c r="E89" s="28" t="s">
        <v>703</v>
      </c>
      <c r="F89" s="30" t="s">
        <v>182</v>
      </c>
      <c r="G89" s="31">
        <v>419</v>
      </c>
      <c r="H89" s="32">
        <v>1</v>
      </c>
      <c r="I89" s="33" t="str">
        <f t="shared" si="5"/>
        <v/>
      </c>
      <c r="J89" s="167" t="str">
        <f t="shared" si="6"/>
        <v/>
      </c>
      <c r="K89" s="96"/>
      <c r="L89" s="34"/>
      <c r="M89" s="95"/>
      <c r="N89" s="95"/>
      <c r="O89" s="95"/>
      <c r="P89" s="95"/>
      <c r="Q89" s="95"/>
      <c r="R89" s="95"/>
      <c r="S89" s="95"/>
      <c r="T89" s="95"/>
      <c r="U89" s="95"/>
      <c r="V89" s="95"/>
      <c r="W89" s="95"/>
      <c r="X89" s="95"/>
      <c r="Y89" s="95"/>
      <c r="Z89" s="95"/>
      <c r="AA89" s="95"/>
      <c r="AB89" s="95"/>
    </row>
    <row r="90" spans="1:28" s="36" customFormat="1" ht="12.75" hidden="1" customHeight="1">
      <c r="A90" s="247">
        <v>83</v>
      </c>
      <c r="B90" s="248">
        <v>1</v>
      </c>
      <c r="C90" s="247" t="s">
        <v>1110</v>
      </c>
      <c r="D90" s="249" t="s">
        <v>730</v>
      </c>
      <c r="E90" s="249"/>
      <c r="F90" s="250" t="s">
        <v>215</v>
      </c>
      <c r="G90" s="119">
        <v>420</v>
      </c>
      <c r="H90" s="120">
        <v>9</v>
      </c>
      <c r="I90" s="251" t="str">
        <f t="shared" si="5"/>
        <v/>
      </c>
      <c r="J90" s="252"/>
      <c r="K90" s="253"/>
      <c r="L90" s="46" t="s">
        <v>10</v>
      </c>
      <c r="M90" s="95"/>
      <c r="N90" s="95"/>
      <c r="O90" s="95"/>
      <c r="P90" s="95"/>
      <c r="Q90" s="95"/>
      <c r="R90" s="95"/>
      <c r="S90" s="95"/>
      <c r="T90" s="95"/>
      <c r="U90" s="95"/>
      <c r="V90" s="95"/>
      <c r="W90" s="95"/>
      <c r="X90" s="95"/>
      <c r="Y90" s="95"/>
      <c r="Z90" s="95"/>
      <c r="AA90" s="95"/>
      <c r="AB90" s="95"/>
    </row>
    <row r="91" spans="1:28" s="36" customFormat="1" ht="24.95" hidden="1" customHeight="1">
      <c r="A91" s="247">
        <v>84</v>
      </c>
      <c r="B91" s="248">
        <v>1</v>
      </c>
      <c r="C91" s="247" t="s">
        <v>1111</v>
      </c>
      <c r="D91" s="249" t="s">
        <v>732</v>
      </c>
      <c r="E91" s="249" t="s">
        <v>208</v>
      </c>
      <c r="F91" s="250" t="s">
        <v>182</v>
      </c>
      <c r="G91" s="119">
        <v>429</v>
      </c>
      <c r="H91" s="120">
        <v>1</v>
      </c>
      <c r="I91" s="251" t="str">
        <f t="shared" si="5"/>
        <v/>
      </c>
      <c r="J91" s="252"/>
      <c r="K91" s="253"/>
      <c r="L91" s="46" t="s">
        <v>10</v>
      </c>
      <c r="M91" s="95"/>
      <c r="N91" s="95"/>
      <c r="O91" s="95"/>
      <c r="P91" s="95"/>
      <c r="Q91" s="95"/>
      <c r="R91" s="95"/>
      <c r="S91" s="95"/>
      <c r="T91" s="95"/>
      <c r="U91" s="95"/>
      <c r="V91" s="95"/>
      <c r="W91" s="95"/>
      <c r="X91" s="95"/>
      <c r="Y91" s="95"/>
      <c r="Z91" s="95"/>
      <c r="AA91" s="95"/>
      <c r="AB91" s="95"/>
    </row>
    <row r="92" spans="1:28" s="36" customFormat="1" ht="24.95" hidden="1" customHeight="1">
      <c r="A92" s="247">
        <v>85</v>
      </c>
      <c r="B92" s="248">
        <v>1</v>
      </c>
      <c r="C92" s="247" t="s">
        <v>1112</v>
      </c>
      <c r="D92" s="249" t="s">
        <v>431</v>
      </c>
      <c r="E92" s="249" t="s">
        <v>432</v>
      </c>
      <c r="F92" s="250" t="s">
        <v>182</v>
      </c>
      <c r="G92" s="119">
        <v>430</v>
      </c>
      <c r="H92" s="120">
        <v>1</v>
      </c>
      <c r="I92" s="251" t="str">
        <f t="shared" si="5"/>
        <v/>
      </c>
      <c r="J92" s="252"/>
      <c r="K92" s="253"/>
      <c r="L92" s="46" t="s">
        <v>10</v>
      </c>
      <c r="M92" s="95"/>
      <c r="N92" s="95"/>
      <c r="O92" s="95"/>
      <c r="P92" s="95"/>
      <c r="Q92" s="95"/>
      <c r="R92" s="95"/>
      <c r="S92" s="95"/>
      <c r="T92" s="95"/>
      <c r="U92" s="95"/>
      <c r="V92" s="95"/>
      <c r="W92" s="95"/>
      <c r="X92" s="95"/>
      <c r="Y92" s="95"/>
      <c r="Z92" s="95"/>
      <c r="AA92" s="95"/>
      <c r="AB92" s="95"/>
    </row>
    <row r="93" spans="1:28" s="36" customFormat="1" ht="12.75" customHeight="1">
      <c r="A93" s="26">
        <v>86</v>
      </c>
      <c r="B93" s="27">
        <v>1</v>
      </c>
      <c r="C93" s="26" t="s">
        <v>1113</v>
      </c>
      <c r="D93" s="28" t="s">
        <v>1114</v>
      </c>
      <c r="E93" s="28"/>
      <c r="F93" s="30" t="s">
        <v>323</v>
      </c>
      <c r="G93" s="31">
        <v>431</v>
      </c>
      <c r="H93" s="32">
        <v>5</v>
      </c>
      <c r="I93" s="33" t="str">
        <f t="shared" si="5"/>
        <v/>
      </c>
      <c r="J93" s="167" t="str">
        <f t="shared" ref="J93:J126" si="7">I93</f>
        <v/>
      </c>
      <c r="K93" s="96"/>
      <c r="L93" s="34"/>
      <c r="M93" s="95"/>
      <c r="N93" s="95"/>
      <c r="O93" s="95"/>
      <c r="P93" s="95"/>
      <c r="Q93" s="95"/>
      <c r="R93" s="95"/>
      <c r="S93" s="95"/>
      <c r="T93" s="95"/>
      <c r="U93" s="95"/>
      <c r="V93" s="95"/>
      <c r="W93" s="95"/>
      <c r="X93" s="95"/>
      <c r="Y93" s="95"/>
      <c r="Z93" s="95"/>
      <c r="AA93" s="95"/>
      <c r="AB93" s="95"/>
    </row>
    <row r="94" spans="1:28" s="36" customFormat="1" ht="12.75" customHeight="1" outlineLevel="1">
      <c r="A94" s="35">
        <v>86.1</v>
      </c>
      <c r="B94" s="37">
        <v>2</v>
      </c>
      <c r="C94" s="35" t="s">
        <v>1115</v>
      </c>
      <c r="D94" s="30" t="s">
        <v>1116</v>
      </c>
      <c r="E94" s="30"/>
      <c r="F94" s="30" t="s">
        <v>182</v>
      </c>
      <c r="G94" s="31">
        <v>431</v>
      </c>
      <c r="H94" s="32">
        <v>1</v>
      </c>
      <c r="I94" s="33" t="str">
        <f t="shared" si="5"/>
        <v/>
      </c>
      <c r="J94" s="167" t="str">
        <f t="shared" si="7"/>
        <v/>
      </c>
      <c r="K94" s="96"/>
      <c r="L94" s="34"/>
      <c r="M94" s="95"/>
      <c r="N94" s="95"/>
      <c r="O94" s="95"/>
      <c r="P94" s="95"/>
      <c r="Q94" s="95"/>
      <c r="R94" s="95"/>
      <c r="S94" s="95"/>
      <c r="T94" s="95"/>
      <c r="U94" s="95"/>
      <c r="V94" s="95"/>
      <c r="W94" s="95"/>
      <c r="X94" s="95"/>
      <c r="Y94" s="95"/>
      <c r="Z94" s="95"/>
      <c r="AA94" s="95"/>
      <c r="AB94" s="95"/>
    </row>
    <row r="95" spans="1:28" s="36" customFormat="1" ht="12.75" customHeight="1" outlineLevel="1">
      <c r="A95" s="35">
        <v>86.199999999999989</v>
      </c>
      <c r="B95" s="37">
        <v>2</v>
      </c>
      <c r="C95" s="35" t="s">
        <v>1117</v>
      </c>
      <c r="D95" s="30" t="s">
        <v>1118</v>
      </c>
      <c r="E95" s="30"/>
      <c r="F95" s="30" t="s">
        <v>182</v>
      </c>
      <c r="G95" s="31">
        <v>432</v>
      </c>
      <c r="H95" s="32">
        <v>1</v>
      </c>
      <c r="I95" s="33" t="str">
        <f t="shared" si="5"/>
        <v/>
      </c>
      <c r="J95" s="167" t="str">
        <f t="shared" si="7"/>
        <v/>
      </c>
      <c r="K95" s="96"/>
      <c r="L95" s="34"/>
      <c r="M95" s="95"/>
      <c r="N95" s="95"/>
      <c r="O95" s="95"/>
      <c r="P95" s="95"/>
      <c r="Q95" s="95"/>
      <c r="R95" s="95"/>
      <c r="S95" s="95"/>
      <c r="T95" s="95"/>
      <c r="U95" s="95"/>
      <c r="V95" s="95"/>
      <c r="W95" s="95"/>
      <c r="X95" s="95"/>
      <c r="Y95" s="95"/>
      <c r="Z95" s="95"/>
      <c r="AA95" s="95"/>
      <c r="AB95" s="95"/>
    </row>
    <row r="96" spans="1:28" s="36" customFormat="1" ht="12.75" customHeight="1" outlineLevel="1">
      <c r="A96" s="35">
        <v>86.299999999999983</v>
      </c>
      <c r="B96" s="37">
        <v>2</v>
      </c>
      <c r="C96" s="35" t="s">
        <v>1119</v>
      </c>
      <c r="D96" s="30" t="s">
        <v>1120</v>
      </c>
      <c r="E96" s="30"/>
      <c r="F96" s="30" t="s">
        <v>182</v>
      </c>
      <c r="G96" s="31">
        <v>433</v>
      </c>
      <c r="H96" s="32">
        <v>1</v>
      </c>
      <c r="I96" s="33" t="str">
        <f t="shared" si="5"/>
        <v/>
      </c>
      <c r="J96" s="167" t="str">
        <f t="shared" si="7"/>
        <v/>
      </c>
      <c r="K96" s="96"/>
      <c r="L96" s="34"/>
      <c r="M96" s="95"/>
      <c r="N96" s="95"/>
      <c r="O96" s="95"/>
      <c r="P96" s="95"/>
      <c r="Q96" s="95"/>
      <c r="R96" s="95"/>
      <c r="S96" s="95"/>
      <c r="T96" s="95"/>
      <c r="U96" s="95"/>
      <c r="V96" s="95"/>
      <c r="W96" s="95"/>
      <c r="X96" s="95"/>
      <c r="Y96" s="95"/>
      <c r="Z96" s="95"/>
      <c r="AA96" s="95"/>
      <c r="AB96" s="95"/>
    </row>
    <row r="97" spans="1:28" s="36" customFormat="1" ht="12.75" customHeight="1" outlineLevel="1">
      <c r="A97" s="35">
        <v>86.399999999999977</v>
      </c>
      <c r="B97" s="37">
        <v>2</v>
      </c>
      <c r="C97" s="35" t="s">
        <v>1121</v>
      </c>
      <c r="D97" s="30" t="s">
        <v>1122</v>
      </c>
      <c r="E97" s="30"/>
      <c r="F97" s="30" t="s">
        <v>182</v>
      </c>
      <c r="G97" s="31">
        <v>434</v>
      </c>
      <c r="H97" s="32">
        <v>1</v>
      </c>
      <c r="I97" s="33" t="str">
        <f t="shared" si="5"/>
        <v/>
      </c>
      <c r="J97" s="167" t="str">
        <f t="shared" si="7"/>
        <v/>
      </c>
      <c r="K97" s="96"/>
      <c r="L97" s="34"/>
      <c r="M97" s="95"/>
      <c r="N97" s="95"/>
      <c r="O97" s="95"/>
      <c r="P97" s="95"/>
      <c r="Q97" s="95"/>
      <c r="R97" s="95"/>
      <c r="S97" s="95"/>
      <c r="T97" s="95"/>
      <c r="U97" s="95"/>
      <c r="V97" s="95"/>
      <c r="W97" s="95"/>
      <c r="X97" s="95"/>
      <c r="Y97" s="95"/>
      <c r="Z97" s="95"/>
      <c r="AA97" s="95"/>
      <c r="AB97" s="95"/>
    </row>
    <row r="98" spans="1:28" s="36" customFormat="1" ht="12.75" customHeight="1" outlineLevel="1">
      <c r="A98" s="35">
        <v>86.499999999999972</v>
      </c>
      <c r="B98" s="37">
        <v>2</v>
      </c>
      <c r="C98" s="35" t="s">
        <v>1123</v>
      </c>
      <c r="D98" s="30" t="s">
        <v>1124</v>
      </c>
      <c r="E98" s="30"/>
      <c r="F98" s="30" t="s">
        <v>182</v>
      </c>
      <c r="G98" s="31">
        <v>435</v>
      </c>
      <c r="H98" s="32">
        <v>1</v>
      </c>
      <c r="I98" s="33" t="str">
        <f t="shared" si="5"/>
        <v/>
      </c>
      <c r="J98" s="167" t="str">
        <f t="shared" si="7"/>
        <v/>
      </c>
      <c r="K98" s="96"/>
      <c r="L98" s="34"/>
      <c r="M98" s="95"/>
      <c r="N98" s="95"/>
      <c r="O98" s="95"/>
      <c r="P98" s="95"/>
      <c r="Q98" s="95"/>
      <c r="R98" s="95"/>
      <c r="S98" s="95"/>
      <c r="T98" s="95"/>
      <c r="U98" s="95"/>
      <c r="V98" s="95"/>
      <c r="W98" s="95"/>
      <c r="X98" s="95"/>
      <c r="Y98" s="95"/>
      <c r="Z98" s="95"/>
      <c r="AA98" s="95"/>
      <c r="AB98" s="95"/>
    </row>
    <row r="99" spans="1:28" s="36" customFormat="1" ht="12.75" customHeight="1">
      <c r="A99" s="26">
        <v>87</v>
      </c>
      <c r="B99" s="27">
        <v>1</v>
      </c>
      <c r="C99" s="26" t="s">
        <v>1125</v>
      </c>
      <c r="D99" s="28" t="s">
        <v>317</v>
      </c>
      <c r="E99" s="26"/>
      <c r="F99" s="35" t="s">
        <v>254</v>
      </c>
      <c r="G99" s="31">
        <v>436</v>
      </c>
      <c r="H99" s="32">
        <v>6</v>
      </c>
      <c r="I99" s="33" t="str">
        <f t="shared" si="5"/>
        <v/>
      </c>
      <c r="J99" s="167" t="str">
        <f t="shared" si="7"/>
        <v/>
      </c>
      <c r="K99" s="99" t="s">
        <v>1126</v>
      </c>
      <c r="L99" s="39"/>
      <c r="M99" s="95"/>
      <c r="N99" s="95"/>
      <c r="O99" s="95"/>
      <c r="P99" s="95"/>
      <c r="Q99" s="95"/>
      <c r="R99" s="95"/>
      <c r="S99" s="95"/>
      <c r="T99" s="95"/>
      <c r="U99" s="95"/>
      <c r="V99" s="95"/>
      <c r="W99" s="95"/>
      <c r="X99" s="95"/>
      <c r="Y99" s="95"/>
      <c r="Z99" s="95"/>
      <c r="AA99" s="95"/>
      <c r="AB99" s="95"/>
    </row>
    <row r="100" spans="1:28" s="36" customFormat="1" ht="12.75" customHeight="1">
      <c r="A100" s="26">
        <v>88</v>
      </c>
      <c r="B100" s="27">
        <v>1</v>
      </c>
      <c r="C100" s="26" t="s">
        <v>1127</v>
      </c>
      <c r="D100" s="28" t="s">
        <v>774</v>
      </c>
      <c r="E100" s="26"/>
      <c r="F100" s="35" t="s">
        <v>313</v>
      </c>
      <c r="G100" s="31">
        <v>442</v>
      </c>
      <c r="H100" s="32">
        <v>9</v>
      </c>
      <c r="I100" s="33" t="str">
        <f t="shared" si="5"/>
        <v/>
      </c>
      <c r="J100" s="167" t="str">
        <f t="shared" si="7"/>
        <v/>
      </c>
      <c r="K100" s="96"/>
      <c r="L100" s="34"/>
      <c r="M100" s="95"/>
      <c r="N100" s="95"/>
      <c r="O100" s="95"/>
      <c r="P100" s="95"/>
      <c r="Q100" s="95"/>
      <c r="R100" s="95"/>
      <c r="S100" s="95"/>
      <c r="T100" s="95"/>
      <c r="U100" s="95"/>
      <c r="V100" s="95"/>
      <c r="W100" s="95"/>
      <c r="X100" s="95"/>
      <c r="Y100" s="95"/>
      <c r="Z100" s="95"/>
      <c r="AA100" s="95"/>
      <c r="AB100" s="95"/>
    </row>
    <row r="101" spans="1:28" s="36" customFormat="1" ht="12.75" customHeight="1">
      <c r="A101" s="26">
        <v>89</v>
      </c>
      <c r="B101" s="27">
        <v>1</v>
      </c>
      <c r="C101" s="26" t="s">
        <v>1128</v>
      </c>
      <c r="D101" s="28" t="s">
        <v>325</v>
      </c>
      <c r="E101" s="26"/>
      <c r="F101" s="35" t="s">
        <v>254</v>
      </c>
      <c r="G101" s="31">
        <v>451</v>
      </c>
      <c r="H101" s="32">
        <v>6</v>
      </c>
      <c r="I101" s="33" t="str">
        <f t="shared" si="5"/>
        <v/>
      </c>
      <c r="J101" s="167" t="str">
        <f t="shared" si="7"/>
        <v/>
      </c>
      <c r="K101" s="99" t="s">
        <v>1129</v>
      </c>
      <c r="L101" s="39"/>
      <c r="M101" s="95"/>
      <c r="N101" s="95"/>
      <c r="O101" s="95"/>
      <c r="P101" s="95"/>
      <c r="Q101" s="95"/>
      <c r="R101" s="95"/>
      <c r="S101" s="95"/>
      <c r="T101" s="95"/>
      <c r="U101" s="95"/>
      <c r="V101" s="95"/>
      <c r="W101" s="95"/>
      <c r="X101" s="95"/>
      <c r="Y101" s="95"/>
      <c r="Z101" s="95"/>
      <c r="AA101" s="95"/>
      <c r="AB101" s="95"/>
    </row>
    <row r="102" spans="1:28" s="36" customFormat="1" ht="12.75" customHeight="1" outlineLevel="1">
      <c r="A102" s="35">
        <v>89.1</v>
      </c>
      <c r="B102" s="37">
        <v>2</v>
      </c>
      <c r="C102" s="35" t="s">
        <v>1130</v>
      </c>
      <c r="D102" s="30" t="s">
        <v>328</v>
      </c>
      <c r="E102" s="30"/>
      <c r="F102" s="30" t="s">
        <v>156</v>
      </c>
      <c r="G102" s="31">
        <v>451</v>
      </c>
      <c r="H102" s="32">
        <v>2</v>
      </c>
      <c r="I102" s="33" t="str">
        <f t="shared" si="5"/>
        <v/>
      </c>
      <c r="J102" s="167" t="str">
        <f t="shared" si="7"/>
        <v/>
      </c>
      <c r="K102" s="96"/>
      <c r="L102" s="34"/>
      <c r="M102" s="98"/>
      <c r="N102" s="98"/>
      <c r="O102" s="98"/>
      <c r="P102" s="95"/>
      <c r="Q102" s="95"/>
      <c r="R102" s="95"/>
      <c r="S102" s="95"/>
      <c r="T102" s="95"/>
      <c r="U102" s="95"/>
      <c r="V102" s="95"/>
      <c r="W102" s="95"/>
      <c r="X102" s="95"/>
      <c r="Y102" s="95"/>
      <c r="Z102" s="95"/>
      <c r="AA102" s="95"/>
      <c r="AB102" s="95"/>
    </row>
    <row r="103" spans="1:28" s="36" customFormat="1" ht="12.75" customHeight="1" outlineLevel="1">
      <c r="A103" s="35">
        <v>89.199999999999989</v>
      </c>
      <c r="B103" s="37">
        <v>2</v>
      </c>
      <c r="C103" s="35" t="s">
        <v>1131</v>
      </c>
      <c r="D103" s="30" t="s">
        <v>330</v>
      </c>
      <c r="E103" s="30"/>
      <c r="F103" s="30" t="s">
        <v>156</v>
      </c>
      <c r="G103" s="31">
        <v>453</v>
      </c>
      <c r="H103" s="32">
        <v>2</v>
      </c>
      <c r="I103" s="33" t="str">
        <f t="shared" si="5"/>
        <v/>
      </c>
      <c r="J103" s="167" t="str">
        <f t="shared" si="7"/>
        <v/>
      </c>
      <c r="K103" s="96"/>
      <c r="L103" s="34"/>
      <c r="M103" s="98"/>
      <c r="N103" s="98"/>
      <c r="O103" s="98"/>
      <c r="P103" s="95"/>
      <c r="Q103" s="95"/>
      <c r="R103" s="95"/>
      <c r="S103" s="95"/>
      <c r="T103" s="95"/>
      <c r="U103" s="95"/>
      <c r="V103" s="95"/>
      <c r="W103" s="95"/>
      <c r="X103" s="95"/>
      <c r="Y103" s="95"/>
      <c r="Z103" s="95"/>
      <c r="AA103" s="95"/>
      <c r="AB103" s="95"/>
    </row>
    <row r="104" spans="1:28" s="36" customFormat="1" ht="12.75" customHeight="1" outlineLevel="1">
      <c r="A104" s="35">
        <v>89.299999999999983</v>
      </c>
      <c r="B104" s="37">
        <v>2</v>
      </c>
      <c r="C104" s="35" t="s">
        <v>1132</v>
      </c>
      <c r="D104" s="30" t="s">
        <v>332</v>
      </c>
      <c r="E104" s="30"/>
      <c r="F104" s="30" t="s">
        <v>156</v>
      </c>
      <c r="G104" s="31">
        <v>455</v>
      </c>
      <c r="H104" s="32">
        <v>2</v>
      </c>
      <c r="I104" s="33" t="str">
        <f t="shared" si="5"/>
        <v/>
      </c>
      <c r="J104" s="167" t="str">
        <f t="shared" si="7"/>
        <v/>
      </c>
      <c r="K104" s="96"/>
      <c r="L104" s="34"/>
      <c r="M104" s="98"/>
      <c r="N104" s="98"/>
      <c r="O104" s="98"/>
      <c r="P104" s="95"/>
      <c r="Q104" s="95"/>
      <c r="R104" s="95"/>
      <c r="S104" s="95"/>
      <c r="T104" s="95"/>
      <c r="U104" s="95"/>
      <c r="V104" s="95"/>
      <c r="W104" s="95"/>
      <c r="X104" s="95"/>
      <c r="Y104" s="95"/>
      <c r="Z104" s="95"/>
      <c r="AA104" s="95"/>
      <c r="AB104" s="95"/>
    </row>
    <row r="105" spans="1:28" s="36" customFormat="1" ht="12.75" customHeight="1">
      <c r="A105" s="26">
        <v>90</v>
      </c>
      <c r="B105" s="27">
        <v>1</v>
      </c>
      <c r="C105" s="26" t="s">
        <v>1013</v>
      </c>
      <c r="D105" s="26"/>
      <c r="E105" s="26"/>
      <c r="F105" s="35" t="s">
        <v>161</v>
      </c>
      <c r="G105" s="31">
        <v>457</v>
      </c>
      <c r="H105" s="32">
        <v>4</v>
      </c>
      <c r="I105" s="33" t="str">
        <f t="shared" si="5"/>
        <v/>
      </c>
      <c r="J105" s="167" t="str">
        <f t="shared" si="7"/>
        <v/>
      </c>
      <c r="K105" s="96"/>
      <c r="L105" s="34"/>
      <c r="M105" s="95"/>
      <c r="N105" s="95"/>
      <c r="O105" s="95"/>
      <c r="P105" s="95"/>
      <c r="Q105" s="95"/>
      <c r="R105" s="95"/>
      <c r="S105" s="95"/>
      <c r="T105" s="95"/>
      <c r="U105" s="95"/>
      <c r="V105" s="95"/>
      <c r="W105" s="95"/>
      <c r="X105" s="95"/>
      <c r="Y105" s="95"/>
      <c r="Z105" s="95"/>
      <c r="AA105" s="95"/>
      <c r="AB105" s="95"/>
    </row>
    <row r="106" spans="1:28" s="36" customFormat="1" ht="12.75" customHeight="1">
      <c r="A106" s="26">
        <v>91</v>
      </c>
      <c r="B106" s="27">
        <v>1</v>
      </c>
      <c r="C106" s="26" t="s">
        <v>1133</v>
      </c>
      <c r="D106" s="28" t="s">
        <v>763</v>
      </c>
      <c r="E106" s="26"/>
      <c r="F106" s="35" t="s">
        <v>156</v>
      </c>
      <c r="G106" s="31">
        <v>461</v>
      </c>
      <c r="H106" s="32">
        <v>2</v>
      </c>
      <c r="I106" s="33" t="str">
        <f t="shared" si="5"/>
        <v/>
      </c>
      <c r="J106" s="167" t="str">
        <f t="shared" si="7"/>
        <v/>
      </c>
      <c r="K106" s="96"/>
      <c r="L106" s="34"/>
      <c r="M106" s="95"/>
      <c r="N106" s="95"/>
      <c r="O106" s="95"/>
      <c r="P106" s="95"/>
      <c r="Q106" s="95"/>
      <c r="R106" s="95"/>
      <c r="S106" s="95"/>
      <c r="T106" s="95"/>
      <c r="U106" s="95"/>
      <c r="V106" s="95"/>
      <c r="W106" s="95"/>
      <c r="X106" s="95"/>
      <c r="Y106" s="95"/>
      <c r="Z106" s="95"/>
      <c r="AA106" s="95"/>
      <c r="AB106" s="95"/>
    </row>
    <row r="107" spans="1:28" s="36" customFormat="1" ht="12.75" customHeight="1">
      <c r="A107" s="26">
        <v>92</v>
      </c>
      <c r="B107" s="27">
        <v>1</v>
      </c>
      <c r="C107" s="26" t="s">
        <v>1134</v>
      </c>
      <c r="D107" s="28" t="s">
        <v>765</v>
      </c>
      <c r="E107" s="26"/>
      <c r="F107" s="35" t="s">
        <v>150</v>
      </c>
      <c r="G107" s="31">
        <v>463</v>
      </c>
      <c r="H107" s="32">
        <v>14</v>
      </c>
      <c r="I107" s="33" t="str">
        <f t="shared" si="5"/>
        <v/>
      </c>
      <c r="J107" s="237">
        <f>_xlfn.NUMBERVALUE(LEFT(I107,9))</f>
        <v>0</v>
      </c>
      <c r="K107" s="96" t="s">
        <v>766</v>
      </c>
      <c r="L107" s="34"/>
      <c r="M107" s="95"/>
      <c r="N107" s="95"/>
      <c r="O107" s="95"/>
      <c r="P107" s="95"/>
      <c r="Q107" s="95"/>
      <c r="R107" s="95"/>
      <c r="S107" s="95"/>
      <c r="T107" s="95"/>
      <c r="U107" s="95"/>
      <c r="V107" s="95"/>
      <c r="W107" s="95"/>
      <c r="X107" s="95"/>
      <c r="Y107" s="95"/>
      <c r="Z107" s="95"/>
      <c r="AA107" s="95"/>
      <c r="AB107" s="95"/>
    </row>
    <row r="108" spans="1:28" s="36" customFormat="1" ht="12.75" customHeight="1">
      <c r="A108" s="26">
        <v>93</v>
      </c>
      <c r="B108" s="27">
        <v>1</v>
      </c>
      <c r="C108" s="26" t="s">
        <v>1135</v>
      </c>
      <c r="D108" s="28" t="s">
        <v>768</v>
      </c>
      <c r="E108" s="26"/>
      <c r="F108" s="35" t="s">
        <v>769</v>
      </c>
      <c r="G108" s="31">
        <v>477</v>
      </c>
      <c r="H108" s="32">
        <v>2</v>
      </c>
      <c r="I108" s="33" t="str">
        <f t="shared" si="5"/>
        <v/>
      </c>
      <c r="J108" s="167" t="str">
        <f t="shared" si="7"/>
        <v/>
      </c>
      <c r="K108" s="96"/>
      <c r="L108" s="34"/>
      <c r="M108" s="95"/>
      <c r="N108" s="95"/>
      <c r="O108" s="95"/>
      <c r="P108" s="95"/>
      <c r="Q108" s="95"/>
      <c r="R108" s="95"/>
      <c r="S108" s="95"/>
      <c r="T108" s="95"/>
      <c r="U108" s="95"/>
      <c r="V108" s="95"/>
      <c r="W108" s="95"/>
      <c r="X108" s="95"/>
      <c r="Y108" s="95"/>
      <c r="Z108" s="95"/>
      <c r="AA108" s="95"/>
      <c r="AB108" s="95"/>
    </row>
    <row r="109" spans="1:28" s="36" customFormat="1" ht="12.75" customHeight="1">
      <c r="A109" s="26">
        <v>94</v>
      </c>
      <c r="B109" s="27">
        <v>1</v>
      </c>
      <c r="C109" s="26" t="s">
        <v>1136</v>
      </c>
      <c r="D109" s="28" t="s">
        <v>771</v>
      </c>
      <c r="E109" s="26"/>
      <c r="F109" s="35" t="s">
        <v>150</v>
      </c>
      <c r="G109" s="31">
        <v>479</v>
      </c>
      <c r="H109" s="32">
        <v>14</v>
      </c>
      <c r="I109" s="33" t="str">
        <f t="shared" si="5"/>
        <v/>
      </c>
      <c r="J109" s="239">
        <f>_xlfn.NUMBERVALUE(LEFT(I109,9))</f>
        <v>0</v>
      </c>
      <c r="K109" s="96" t="s">
        <v>772</v>
      </c>
      <c r="L109" s="34"/>
      <c r="M109" s="95"/>
      <c r="N109" s="95"/>
      <c r="O109" s="95"/>
      <c r="P109" s="95"/>
      <c r="Q109" s="95"/>
      <c r="R109" s="95"/>
      <c r="S109" s="95"/>
      <c r="T109" s="95"/>
      <c r="U109" s="95"/>
      <c r="V109" s="95"/>
      <c r="W109" s="95"/>
      <c r="X109" s="95"/>
      <c r="Y109" s="95"/>
      <c r="Z109" s="95"/>
      <c r="AA109" s="95"/>
      <c r="AB109" s="95"/>
    </row>
    <row r="110" spans="1:28" s="36" customFormat="1" ht="12.75" customHeight="1">
      <c r="A110" s="26">
        <v>95</v>
      </c>
      <c r="B110" s="27">
        <v>1</v>
      </c>
      <c r="C110" s="26" t="s">
        <v>1137</v>
      </c>
      <c r="D110" s="28" t="s">
        <v>747</v>
      </c>
      <c r="E110" s="26"/>
      <c r="F110" s="35" t="s">
        <v>161</v>
      </c>
      <c r="G110" s="31">
        <v>493</v>
      </c>
      <c r="H110" s="32">
        <v>4</v>
      </c>
      <c r="I110" s="33" t="str">
        <f t="shared" si="5"/>
        <v/>
      </c>
      <c r="J110" s="167" t="str">
        <f t="shared" si="7"/>
        <v/>
      </c>
      <c r="K110" s="96"/>
      <c r="L110" s="34"/>
      <c r="M110" s="95"/>
      <c r="N110" s="95"/>
      <c r="O110" s="95"/>
      <c r="P110" s="95"/>
      <c r="Q110" s="95"/>
      <c r="R110" s="95"/>
      <c r="S110" s="95"/>
      <c r="T110" s="95"/>
      <c r="U110" s="95"/>
      <c r="V110" s="95"/>
      <c r="W110" s="95"/>
      <c r="X110" s="95"/>
      <c r="Y110" s="95"/>
      <c r="Z110" s="95"/>
      <c r="AA110" s="95"/>
      <c r="AB110" s="95"/>
    </row>
    <row r="111" spans="1:28" s="36" customFormat="1" ht="12.75" customHeight="1">
      <c r="A111" s="26">
        <v>96</v>
      </c>
      <c r="B111" s="27">
        <v>1</v>
      </c>
      <c r="C111" s="26" t="s">
        <v>1138</v>
      </c>
      <c r="D111" s="28" t="s">
        <v>722</v>
      </c>
      <c r="E111" s="26"/>
      <c r="F111" s="35" t="s">
        <v>282</v>
      </c>
      <c r="G111" s="31">
        <v>497</v>
      </c>
      <c r="H111" s="32">
        <v>3</v>
      </c>
      <c r="I111" s="33" t="str">
        <f t="shared" si="5"/>
        <v/>
      </c>
      <c r="J111" s="167" t="str">
        <f t="shared" si="7"/>
        <v/>
      </c>
      <c r="K111" s="96"/>
      <c r="L111" s="34"/>
      <c r="M111" s="95"/>
      <c r="N111" s="95"/>
      <c r="O111" s="95"/>
      <c r="P111" s="95"/>
      <c r="Q111" s="95"/>
      <c r="R111" s="95"/>
      <c r="S111" s="95"/>
      <c r="T111" s="95"/>
      <c r="U111" s="95"/>
      <c r="V111" s="95"/>
      <c r="W111" s="95"/>
      <c r="X111" s="95"/>
      <c r="Y111" s="95"/>
      <c r="Z111" s="95"/>
      <c r="AA111" s="95"/>
      <c r="AB111" s="95"/>
    </row>
    <row r="112" spans="1:28" s="36" customFormat="1" ht="22.5">
      <c r="A112" s="26">
        <v>97</v>
      </c>
      <c r="B112" s="27">
        <v>1</v>
      </c>
      <c r="C112" s="26" t="s">
        <v>1139</v>
      </c>
      <c r="D112" s="28" t="s">
        <v>1140</v>
      </c>
      <c r="E112" s="26"/>
      <c r="F112" s="35"/>
      <c r="G112" s="31">
        <v>500</v>
      </c>
      <c r="H112" s="32">
        <v>18</v>
      </c>
      <c r="I112" s="33" t="str">
        <f t="shared" si="5"/>
        <v/>
      </c>
      <c r="J112" s="167" t="str">
        <f t="shared" si="7"/>
        <v/>
      </c>
      <c r="K112" s="96" t="s">
        <v>1141</v>
      </c>
      <c r="L112" s="34"/>
      <c r="M112" s="95"/>
      <c r="N112" s="95"/>
      <c r="O112" s="95"/>
      <c r="P112" s="95"/>
      <c r="Q112" s="95"/>
      <c r="R112" s="95"/>
      <c r="S112" s="95"/>
      <c r="T112" s="95"/>
      <c r="U112" s="95"/>
      <c r="V112" s="95"/>
      <c r="W112" s="95"/>
      <c r="X112" s="95"/>
      <c r="Y112" s="95"/>
      <c r="Z112" s="95"/>
      <c r="AA112" s="95"/>
      <c r="AB112" s="95"/>
    </row>
    <row r="113" spans="1:28" s="36" customFormat="1" ht="12.75" customHeight="1" outlineLevel="1">
      <c r="A113" s="35">
        <v>97.1</v>
      </c>
      <c r="B113" s="37">
        <v>2</v>
      </c>
      <c r="C113" s="35" t="s">
        <v>1142</v>
      </c>
      <c r="D113" s="30" t="s">
        <v>780</v>
      </c>
      <c r="E113" s="30"/>
      <c r="F113" s="30" t="s">
        <v>781</v>
      </c>
      <c r="G113" s="31">
        <v>500</v>
      </c>
      <c r="H113" s="32">
        <v>11</v>
      </c>
      <c r="I113" s="33" t="str">
        <f t="shared" si="5"/>
        <v/>
      </c>
      <c r="J113" s="237">
        <f>_xlfn.NUMBERVALUE(I113)/10^J115</f>
        <v>0</v>
      </c>
      <c r="K113" s="262"/>
      <c r="L113" s="263"/>
      <c r="M113" s="95"/>
      <c r="N113" s="95"/>
      <c r="O113" s="95"/>
      <c r="P113" s="95"/>
      <c r="Q113" s="95"/>
      <c r="R113" s="95"/>
      <c r="S113" s="95"/>
      <c r="T113" s="95"/>
      <c r="U113" s="95"/>
      <c r="V113" s="95"/>
      <c r="W113" s="95"/>
      <c r="X113" s="95"/>
      <c r="Y113" s="95"/>
      <c r="Z113" s="95"/>
      <c r="AA113" s="95"/>
      <c r="AB113" s="95"/>
    </row>
    <row r="114" spans="1:28" s="36" customFormat="1" ht="24.95" customHeight="1" outlineLevel="1">
      <c r="A114" s="35">
        <v>97.199999999999989</v>
      </c>
      <c r="B114" s="37">
        <v>2</v>
      </c>
      <c r="C114" s="35" t="s">
        <v>1143</v>
      </c>
      <c r="D114" s="30" t="s">
        <v>783</v>
      </c>
      <c r="E114" s="30" t="s">
        <v>784</v>
      </c>
      <c r="F114" s="30" t="s">
        <v>182</v>
      </c>
      <c r="G114" s="31">
        <v>511</v>
      </c>
      <c r="H114" s="32">
        <v>1</v>
      </c>
      <c r="I114" s="33" t="str">
        <f t="shared" si="5"/>
        <v/>
      </c>
      <c r="J114" s="167" t="str">
        <f t="shared" si="7"/>
        <v/>
      </c>
      <c r="K114" s="96"/>
      <c r="L114" s="34"/>
      <c r="M114" s="98"/>
      <c r="N114" s="98"/>
      <c r="O114" s="98"/>
      <c r="P114" s="95"/>
      <c r="Q114" s="95"/>
      <c r="R114" s="95"/>
      <c r="S114" s="95"/>
      <c r="T114" s="95"/>
      <c r="U114" s="95"/>
      <c r="V114" s="95"/>
      <c r="W114" s="95"/>
      <c r="X114" s="95"/>
      <c r="Y114" s="95"/>
      <c r="Z114" s="95"/>
      <c r="AA114" s="95"/>
      <c r="AB114" s="95"/>
    </row>
    <row r="115" spans="1:28" s="36" customFormat="1" ht="12.75" customHeight="1" outlineLevel="1">
      <c r="A115" s="35">
        <v>97.299999999999983</v>
      </c>
      <c r="B115" s="37">
        <v>2</v>
      </c>
      <c r="C115" s="35" t="s">
        <v>1144</v>
      </c>
      <c r="D115" s="30" t="s">
        <v>786</v>
      </c>
      <c r="E115" s="30"/>
      <c r="F115" s="30" t="s">
        <v>282</v>
      </c>
      <c r="G115" s="31">
        <v>512</v>
      </c>
      <c r="H115" s="32">
        <v>3</v>
      </c>
      <c r="I115" s="33" t="str">
        <f t="shared" si="5"/>
        <v/>
      </c>
      <c r="J115" s="167">
        <f>_xlfn.NUMBERVALUE(I115)</f>
        <v>0</v>
      </c>
      <c r="K115" s="96"/>
      <c r="L115" s="34"/>
      <c r="M115" s="98"/>
      <c r="N115" s="98"/>
      <c r="O115" s="98"/>
      <c r="P115" s="95"/>
      <c r="Q115" s="95"/>
      <c r="R115" s="95"/>
      <c r="S115" s="95"/>
      <c r="T115" s="95"/>
      <c r="U115" s="95"/>
      <c r="V115" s="95"/>
      <c r="W115" s="95"/>
      <c r="X115" s="95"/>
      <c r="Y115" s="95"/>
      <c r="Z115" s="95"/>
      <c r="AA115" s="95"/>
      <c r="AB115" s="95"/>
    </row>
    <row r="116" spans="1:28" s="36" customFormat="1" ht="24.95" customHeight="1" outlineLevel="1">
      <c r="A116" s="35">
        <v>97.399999999999977</v>
      </c>
      <c r="B116" s="37">
        <v>2</v>
      </c>
      <c r="C116" s="35" t="s">
        <v>1145</v>
      </c>
      <c r="D116" s="30" t="s">
        <v>788</v>
      </c>
      <c r="E116" s="30" t="s">
        <v>789</v>
      </c>
      <c r="F116" s="30" t="s">
        <v>182</v>
      </c>
      <c r="G116" s="31">
        <v>515</v>
      </c>
      <c r="H116" s="32">
        <v>1</v>
      </c>
      <c r="I116" s="33" t="str">
        <f t="shared" si="5"/>
        <v/>
      </c>
      <c r="J116" s="167" t="str">
        <f t="shared" si="7"/>
        <v/>
      </c>
      <c r="K116" s="96"/>
      <c r="L116" s="34"/>
      <c r="M116" s="98"/>
      <c r="N116" s="98"/>
      <c r="O116" s="98"/>
      <c r="P116" s="95"/>
      <c r="Q116" s="95"/>
      <c r="R116" s="95"/>
      <c r="S116" s="95"/>
      <c r="T116" s="95"/>
      <c r="U116" s="95"/>
      <c r="V116" s="95"/>
      <c r="W116" s="95"/>
      <c r="X116" s="95"/>
      <c r="Y116" s="95"/>
      <c r="Z116" s="95"/>
      <c r="AA116" s="95"/>
      <c r="AB116" s="95"/>
    </row>
    <row r="117" spans="1:28" s="36" customFormat="1" ht="24.95" customHeight="1" outlineLevel="1">
      <c r="A117" s="35">
        <v>97.499999999999972</v>
      </c>
      <c r="B117" s="37">
        <v>2</v>
      </c>
      <c r="C117" s="35" t="s">
        <v>1146</v>
      </c>
      <c r="D117" s="30" t="s">
        <v>791</v>
      </c>
      <c r="E117" s="30" t="s">
        <v>792</v>
      </c>
      <c r="F117" s="30" t="s">
        <v>182</v>
      </c>
      <c r="G117" s="31">
        <v>516</v>
      </c>
      <c r="H117" s="32">
        <v>1</v>
      </c>
      <c r="I117" s="33" t="str">
        <f t="shared" si="5"/>
        <v/>
      </c>
      <c r="J117" s="167" t="str">
        <f t="shared" si="7"/>
        <v/>
      </c>
      <c r="K117" s="96"/>
      <c r="L117" s="34"/>
      <c r="M117" s="98"/>
      <c r="N117" s="98"/>
      <c r="O117" s="98"/>
      <c r="P117" s="95"/>
      <c r="Q117" s="95"/>
      <c r="R117" s="95"/>
      <c r="S117" s="95"/>
      <c r="T117" s="95"/>
      <c r="U117" s="95"/>
      <c r="V117" s="95"/>
      <c r="W117" s="95"/>
      <c r="X117" s="95"/>
      <c r="Y117" s="95"/>
      <c r="Z117" s="95"/>
      <c r="AA117" s="95"/>
      <c r="AB117" s="95"/>
    </row>
    <row r="118" spans="1:28" s="36" customFormat="1" ht="24.95" customHeight="1" outlineLevel="1">
      <c r="A118" s="35">
        <v>97.599999999999966</v>
      </c>
      <c r="B118" s="37">
        <v>2</v>
      </c>
      <c r="C118" s="35" t="s">
        <v>1147</v>
      </c>
      <c r="D118" s="30" t="s">
        <v>794</v>
      </c>
      <c r="E118" s="30" t="s">
        <v>795</v>
      </c>
      <c r="F118" s="30" t="s">
        <v>182</v>
      </c>
      <c r="G118" s="31">
        <v>517</v>
      </c>
      <c r="H118" s="32">
        <v>1</v>
      </c>
      <c r="I118" s="33" t="str">
        <f t="shared" si="5"/>
        <v/>
      </c>
      <c r="J118" s="167" t="str">
        <f t="shared" si="7"/>
        <v/>
      </c>
      <c r="K118" s="96"/>
      <c r="L118" s="34"/>
      <c r="M118" s="98"/>
      <c r="N118" s="98"/>
      <c r="O118" s="98"/>
      <c r="P118" s="95"/>
      <c r="Q118" s="95"/>
      <c r="R118" s="95"/>
      <c r="S118" s="95"/>
      <c r="T118" s="95"/>
      <c r="U118" s="95"/>
      <c r="V118" s="95"/>
      <c r="W118" s="95"/>
      <c r="X118" s="95"/>
      <c r="Y118" s="95"/>
      <c r="Z118" s="95"/>
      <c r="AA118" s="95"/>
      <c r="AB118" s="95"/>
    </row>
    <row r="119" spans="1:28" s="36" customFormat="1" ht="12.75" customHeight="1">
      <c r="A119" s="26">
        <v>98</v>
      </c>
      <c r="B119" s="27">
        <v>1</v>
      </c>
      <c r="C119" s="26" t="s">
        <v>1148</v>
      </c>
      <c r="D119" s="28" t="s">
        <v>802</v>
      </c>
      <c r="E119" s="28"/>
      <c r="F119" s="30" t="s">
        <v>156</v>
      </c>
      <c r="G119" s="31">
        <v>518</v>
      </c>
      <c r="H119" s="32">
        <v>2</v>
      </c>
      <c r="I119" s="33" t="str">
        <f t="shared" si="5"/>
        <v/>
      </c>
      <c r="J119" s="167" t="str">
        <f t="shared" si="7"/>
        <v/>
      </c>
      <c r="K119" s="96"/>
      <c r="L119" s="34"/>
      <c r="M119" s="95"/>
      <c r="N119" s="95"/>
      <c r="O119" s="95"/>
      <c r="P119" s="95"/>
      <c r="Q119" s="95"/>
      <c r="R119" s="95"/>
      <c r="S119" s="95"/>
      <c r="T119" s="95"/>
      <c r="U119" s="95"/>
      <c r="V119" s="95"/>
      <c r="W119" s="95"/>
      <c r="X119" s="95"/>
      <c r="Y119" s="95"/>
      <c r="Z119" s="95"/>
      <c r="AA119" s="95"/>
      <c r="AB119" s="95"/>
    </row>
    <row r="120" spans="1:28" s="36" customFormat="1" ht="12.75" customHeight="1">
      <c r="A120" s="26">
        <v>99</v>
      </c>
      <c r="B120" s="27">
        <v>1</v>
      </c>
      <c r="C120" s="26" t="s">
        <v>1149</v>
      </c>
      <c r="D120" s="28" t="s">
        <v>804</v>
      </c>
      <c r="E120" s="28"/>
      <c r="F120" s="30" t="s">
        <v>150</v>
      </c>
      <c r="G120" s="31">
        <v>520</v>
      </c>
      <c r="H120" s="32">
        <v>14</v>
      </c>
      <c r="I120" s="33" t="str">
        <f t="shared" si="5"/>
        <v/>
      </c>
      <c r="J120" s="167" t="str">
        <f t="shared" si="7"/>
        <v/>
      </c>
      <c r="K120" s="96"/>
      <c r="L120" s="34"/>
      <c r="M120" s="95"/>
      <c r="N120" s="95"/>
      <c r="O120" s="95"/>
      <c r="P120" s="95"/>
      <c r="Q120" s="95"/>
      <c r="R120" s="95"/>
      <c r="S120" s="95"/>
      <c r="T120" s="95"/>
      <c r="U120" s="95"/>
      <c r="V120" s="95"/>
      <c r="W120" s="95"/>
      <c r="X120" s="95"/>
      <c r="Y120" s="95"/>
      <c r="Z120" s="95"/>
      <c r="AA120" s="95"/>
      <c r="AB120" s="95"/>
    </row>
    <row r="121" spans="1:28" s="36" customFormat="1" ht="12.75" customHeight="1">
      <c r="A121" s="26">
        <v>100</v>
      </c>
      <c r="B121" s="27">
        <v>1</v>
      </c>
      <c r="C121" s="26" t="s">
        <v>1150</v>
      </c>
      <c r="D121" s="28" t="s">
        <v>806</v>
      </c>
      <c r="E121" s="28"/>
      <c r="F121" s="30" t="s">
        <v>769</v>
      </c>
      <c r="G121" s="31">
        <v>534</v>
      </c>
      <c r="H121" s="32">
        <v>2</v>
      </c>
      <c r="I121" s="33" t="str">
        <f t="shared" si="5"/>
        <v/>
      </c>
      <c r="J121" s="167" t="str">
        <f t="shared" si="7"/>
        <v/>
      </c>
      <c r="K121" s="96"/>
      <c r="L121" s="34"/>
      <c r="M121" s="95"/>
      <c r="N121" s="95"/>
      <c r="O121" s="95"/>
      <c r="P121" s="95"/>
      <c r="Q121" s="95"/>
      <c r="R121" s="95"/>
      <c r="S121" s="95"/>
      <c r="T121" s="95"/>
      <c r="U121" s="95"/>
      <c r="V121" s="95"/>
      <c r="W121" s="95"/>
      <c r="X121" s="95"/>
      <c r="Y121" s="95"/>
      <c r="Z121" s="95"/>
      <c r="AA121" s="95"/>
      <c r="AB121" s="95"/>
    </row>
    <row r="122" spans="1:28" s="36" customFormat="1" ht="12.75" customHeight="1">
      <c r="A122" s="26">
        <v>101</v>
      </c>
      <c r="B122" s="27">
        <v>1</v>
      </c>
      <c r="C122" s="26" t="s">
        <v>1151</v>
      </c>
      <c r="D122" s="28" t="s">
        <v>808</v>
      </c>
      <c r="E122" s="28"/>
      <c r="F122" s="30" t="s">
        <v>150</v>
      </c>
      <c r="G122" s="31">
        <v>536</v>
      </c>
      <c r="H122" s="32">
        <v>14</v>
      </c>
      <c r="I122" s="33" t="str">
        <f t="shared" si="5"/>
        <v/>
      </c>
      <c r="J122" s="167" t="str">
        <f t="shared" si="7"/>
        <v/>
      </c>
      <c r="K122" s="96"/>
      <c r="L122" s="34"/>
      <c r="M122" s="95"/>
      <c r="N122" s="95"/>
      <c r="O122" s="95"/>
      <c r="P122" s="95"/>
      <c r="Q122" s="95"/>
      <c r="R122" s="95"/>
      <c r="S122" s="95"/>
      <c r="T122" s="95"/>
      <c r="U122" s="95"/>
      <c r="V122" s="95"/>
      <c r="W122" s="95"/>
      <c r="X122" s="95"/>
      <c r="Y122" s="95"/>
      <c r="Z122" s="95"/>
      <c r="AA122" s="95"/>
      <c r="AB122" s="95"/>
    </row>
    <row r="123" spans="1:28" s="36" customFormat="1" ht="12.75" customHeight="1">
      <c r="A123" s="26">
        <v>102</v>
      </c>
      <c r="B123" s="27">
        <v>1</v>
      </c>
      <c r="C123" s="26" t="s">
        <v>1152</v>
      </c>
      <c r="D123" s="28" t="s">
        <v>1153</v>
      </c>
      <c r="E123" s="28"/>
      <c r="F123" s="30" t="s">
        <v>282</v>
      </c>
      <c r="G123" s="31">
        <v>550</v>
      </c>
      <c r="H123" s="32">
        <v>3</v>
      </c>
      <c r="I123" s="33" t="str">
        <f t="shared" si="5"/>
        <v/>
      </c>
      <c r="J123" s="167" t="str">
        <f t="shared" si="7"/>
        <v/>
      </c>
      <c r="K123" s="96"/>
      <c r="L123" s="34"/>
      <c r="M123" s="95"/>
      <c r="N123" s="95"/>
      <c r="O123" s="95"/>
      <c r="P123" s="95"/>
      <c r="Q123" s="95"/>
      <c r="R123" s="95"/>
      <c r="S123" s="95"/>
      <c r="T123" s="95"/>
      <c r="U123" s="95"/>
      <c r="V123" s="95"/>
      <c r="W123" s="95"/>
      <c r="X123" s="95"/>
      <c r="Y123" s="95"/>
      <c r="Z123" s="95"/>
      <c r="AA123" s="95"/>
      <c r="AB123" s="95"/>
    </row>
    <row r="124" spans="1:28" s="36" customFormat="1" ht="12.75" customHeight="1">
      <c r="A124" s="26">
        <v>103</v>
      </c>
      <c r="B124" s="27">
        <v>1</v>
      </c>
      <c r="C124" s="26" t="s">
        <v>1154</v>
      </c>
      <c r="D124" s="28" t="s">
        <v>1155</v>
      </c>
      <c r="E124" s="28"/>
      <c r="F124" s="30" t="s">
        <v>1084</v>
      </c>
      <c r="G124" s="31">
        <v>553</v>
      </c>
      <c r="H124" s="32">
        <v>15</v>
      </c>
      <c r="I124" s="33" t="str">
        <f t="shared" si="5"/>
        <v/>
      </c>
      <c r="J124" s="275">
        <f>IF(J125="-",_xlfn.NUMBERVALUE(I124)/100*-1,_xlfn.NUMBERVALUE(I124)/100)</f>
        <v>0</v>
      </c>
      <c r="K124" s="96"/>
      <c r="L124" s="34"/>
      <c r="M124" s="95"/>
      <c r="N124" s="95"/>
      <c r="O124" s="95"/>
      <c r="P124" s="95"/>
      <c r="Q124" s="95"/>
      <c r="R124" s="95"/>
      <c r="S124" s="95"/>
      <c r="T124" s="95"/>
      <c r="U124" s="95"/>
      <c r="V124" s="95"/>
      <c r="W124" s="95"/>
      <c r="X124" s="95"/>
      <c r="Y124" s="95"/>
      <c r="Z124" s="95"/>
      <c r="AA124" s="95"/>
      <c r="AB124" s="95"/>
    </row>
    <row r="125" spans="1:28" s="36" customFormat="1" ht="24.95" customHeight="1">
      <c r="A125" s="26">
        <v>104</v>
      </c>
      <c r="B125" s="27">
        <v>1</v>
      </c>
      <c r="C125" s="26" t="s">
        <v>1156</v>
      </c>
      <c r="D125" s="28" t="s">
        <v>1157</v>
      </c>
      <c r="E125" s="28" t="s">
        <v>208</v>
      </c>
      <c r="F125" s="30" t="s">
        <v>182</v>
      </c>
      <c r="G125" s="31">
        <v>568</v>
      </c>
      <c r="H125" s="32">
        <v>1</v>
      </c>
      <c r="I125" s="33" t="str">
        <f t="shared" si="5"/>
        <v/>
      </c>
      <c r="J125" s="167" t="str">
        <f t="shared" si="7"/>
        <v/>
      </c>
      <c r="K125" s="96"/>
      <c r="L125" s="34"/>
      <c r="M125" s="95"/>
      <c r="N125" s="95"/>
      <c r="O125" s="95"/>
      <c r="P125" s="95"/>
      <c r="Q125" s="95"/>
      <c r="R125" s="95"/>
      <c r="S125" s="95"/>
      <c r="T125" s="95"/>
      <c r="U125" s="95"/>
      <c r="V125" s="95"/>
      <c r="W125" s="95"/>
      <c r="X125" s="95"/>
      <c r="Y125" s="95"/>
      <c r="Z125" s="95"/>
      <c r="AA125" s="95"/>
      <c r="AB125" s="95"/>
    </row>
    <row r="126" spans="1:28" s="36" customFormat="1" ht="12.75" customHeight="1">
      <c r="A126" s="26">
        <v>105</v>
      </c>
      <c r="B126" s="27">
        <v>1</v>
      </c>
      <c r="C126" s="26" t="s">
        <v>1158</v>
      </c>
      <c r="D126" s="28" t="s">
        <v>1159</v>
      </c>
      <c r="E126" s="28"/>
      <c r="F126" s="30" t="s">
        <v>1160</v>
      </c>
      <c r="G126" s="31">
        <v>569</v>
      </c>
      <c r="H126" s="32">
        <v>26</v>
      </c>
      <c r="I126" s="33" t="str">
        <f t="shared" si="5"/>
        <v/>
      </c>
      <c r="J126" s="167" t="str">
        <f t="shared" si="7"/>
        <v/>
      </c>
      <c r="K126" s="96"/>
      <c r="L126" s="34"/>
      <c r="M126" s="95"/>
      <c r="N126" s="95"/>
      <c r="O126" s="95"/>
      <c r="P126" s="95"/>
      <c r="Q126" s="95"/>
      <c r="R126" s="95"/>
      <c r="S126" s="95"/>
      <c r="T126" s="95"/>
      <c r="U126" s="95"/>
      <c r="V126" s="95"/>
      <c r="W126" s="95"/>
      <c r="X126" s="95"/>
      <c r="Y126" s="95"/>
      <c r="Z126" s="95"/>
      <c r="AA126" s="95"/>
      <c r="AB126" s="95"/>
    </row>
    <row r="127" spans="1:28" s="36" customFormat="1" ht="12.75" hidden="1" customHeight="1">
      <c r="A127" s="247">
        <v>106</v>
      </c>
      <c r="B127" s="248">
        <v>1</v>
      </c>
      <c r="C127" s="247" t="s">
        <v>1161</v>
      </c>
      <c r="D127" s="249" t="s">
        <v>1162</v>
      </c>
      <c r="E127" s="249"/>
      <c r="F127" s="250"/>
      <c r="G127" s="119">
        <v>595</v>
      </c>
      <c r="H127" s="120">
        <v>11</v>
      </c>
      <c r="I127" s="251" t="str">
        <f t="shared" si="5"/>
        <v/>
      </c>
      <c r="J127" s="252"/>
      <c r="K127" s="253"/>
      <c r="L127" s="46" t="s">
        <v>10</v>
      </c>
      <c r="M127" s="95"/>
      <c r="N127" s="95"/>
      <c r="O127" s="95"/>
      <c r="P127" s="95"/>
      <c r="Q127" s="95"/>
      <c r="R127" s="95"/>
      <c r="S127" s="95"/>
      <c r="T127" s="95"/>
      <c r="U127" s="95"/>
      <c r="V127" s="95"/>
      <c r="W127" s="95"/>
      <c r="X127" s="95"/>
      <c r="Y127" s="95"/>
      <c r="Z127" s="95"/>
      <c r="AA127" s="95"/>
      <c r="AB127" s="95"/>
    </row>
    <row r="128" spans="1:28" s="103" customFormat="1" ht="12.75" customHeight="1">
      <c r="A128" s="26">
        <v>107</v>
      </c>
      <c r="B128" s="27">
        <v>1</v>
      </c>
      <c r="C128" s="52" t="s">
        <v>1163</v>
      </c>
      <c r="D128" s="28" t="s">
        <v>834</v>
      </c>
      <c r="E128" s="28"/>
      <c r="F128" s="30" t="s">
        <v>156</v>
      </c>
      <c r="G128" s="53">
        <v>606</v>
      </c>
      <c r="H128" s="54">
        <v>2</v>
      </c>
      <c r="I128" s="55" t="str">
        <f t="shared" si="5"/>
        <v/>
      </c>
      <c r="J128" s="167" t="str">
        <f t="shared" ref="J128:J171" si="8">I128</f>
        <v/>
      </c>
      <c r="K128" s="100"/>
      <c r="L128" s="101"/>
      <c r="M128" s="102"/>
      <c r="N128" s="102"/>
      <c r="O128" s="102"/>
      <c r="P128" s="102"/>
      <c r="Q128" s="102"/>
      <c r="R128" s="102"/>
      <c r="S128" s="102"/>
      <c r="T128" s="102"/>
      <c r="U128" s="102"/>
      <c r="V128" s="102"/>
      <c r="W128" s="102"/>
      <c r="X128" s="102"/>
      <c r="Y128" s="102"/>
      <c r="Z128" s="102"/>
      <c r="AA128" s="102"/>
      <c r="AB128" s="102"/>
    </row>
    <row r="129" spans="1:28" s="36" customFormat="1" ht="12.75" customHeight="1">
      <c r="A129" s="26">
        <v>108</v>
      </c>
      <c r="B129" s="27">
        <v>1</v>
      </c>
      <c r="C129" s="26" t="s">
        <v>1164</v>
      </c>
      <c r="D129" s="28" t="s">
        <v>836</v>
      </c>
      <c r="E129" s="28"/>
      <c r="F129" s="30" t="s">
        <v>837</v>
      </c>
      <c r="G129" s="31">
        <v>608</v>
      </c>
      <c r="H129" s="32">
        <v>15</v>
      </c>
      <c r="I129" s="33" t="str">
        <f t="shared" si="5"/>
        <v/>
      </c>
      <c r="J129" s="240">
        <f>_xlfn.NUMBERVALUE(I129)</f>
        <v>0</v>
      </c>
      <c r="K129" s="96" t="s">
        <v>1165</v>
      </c>
      <c r="L129" s="34"/>
      <c r="M129" s="95"/>
      <c r="N129" s="95"/>
      <c r="O129" s="95"/>
      <c r="P129" s="95"/>
      <c r="Q129" s="95"/>
      <c r="R129" s="95"/>
      <c r="S129" s="95"/>
      <c r="T129" s="95"/>
      <c r="U129" s="95"/>
      <c r="V129" s="95"/>
      <c r="W129" s="95"/>
      <c r="X129" s="95"/>
      <c r="Y129" s="95"/>
      <c r="Z129" s="95"/>
      <c r="AA129" s="95"/>
      <c r="AB129" s="95"/>
    </row>
    <row r="130" spans="1:28" s="36" customFormat="1" ht="12.75" customHeight="1">
      <c r="A130" s="26">
        <v>109</v>
      </c>
      <c r="B130" s="27">
        <v>1</v>
      </c>
      <c r="C130" s="26" t="s">
        <v>1166</v>
      </c>
      <c r="D130" s="28" t="s">
        <v>840</v>
      </c>
      <c r="E130" s="28"/>
      <c r="F130" s="30" t="s">
        <v>342</v>
      </c>
      <c r="G130" s="31">
        <v>623</v>
      </c>
      <c r="H130" s="32">
        <v>8</v>
      </c>
      <c r="I130" s="33" t="str">
        <f t="shared" si="5"/>
        <v/>
      </c>
      <c r="J130" s="238" t="str">
        <f>IF(AND(I130&lt;&gt;"",I130&lt;&gt;"00000000"),DATE(LEFT(I130,4),MID(I130,5,2),RIGHT(I130,2)),"")</f>
        <v/>
      </c>
      <c r="K130" s="96"/>
      <c r="L130" s="34"/>
      <c r="M130" s="95"/>
      <c r="N130" s="95"/>
      <c r="O130" s="95"/>
      <c r="P130" s="95"/>
      <c r="Q130" s="95"/>
      <c r="R130" s="95"/>
      <c r="S130" s="95"/>
      <c r="T130" s="95"/>
      <c r="U130" s="95"/>
      <c r="V130" s="95"/>
      <c r="W130" s="95"/>
      <c r="X130" s="95"/>
      <c r="Y130" s="95"/>
      <c r="Z130" s="95"/>
      <c r="AA130" s="95"/>
      <c r="AB130" s="95"/>
    </row>
    <row r="131" spans="1:28" s="36" customFormat="1" ht="12.75" customHeight="1">
      <c r="A131" s="26">
        <v>110</v>
      </c>
      <c r="B131" s="27">
        <v>1</v>
      </c>
      <c r="C131" s="26" t="s">
        <v>1167</v>
      </c>
      <c r="D131" s="28" t="s">
        <v>1168</v>
      </c>
      <c r="E131" s="28"/>
      <c r="F131" s="30" t="s">
        <v>436</v>
      </c>
      <c r="G131" s="31">
        <v>631</v>
      </c>
      <c r="H131" s="32">
        <v>15</v>
      </c>
      <c r="I131" s="33" t="str">
        <f t="shared" si="5"/>
        <v/>
      </c>
      <c r="J131" s="275">
        <f>IF(J132="-",_xlfn.NUMBERVALUE(I131)/100*-1,_xlfn.NUMBERVALUE(I131)/100)</f>
        <v>0</v>
      </c>
      <c r="K131" s="96" t="s">
        <v>1169</v>
      </c>
      <c r="L131" s="34"/>
      <c r="M131" s="95"/>
      <c r="N131" s="95"/>
      <c r="O131" s="95"/>
      <c r="P131" s="95"/>
      <c r="Q131" s="95"/>
      <c r="R131" s="95"/>
      <c r="S131" s="95"/>
      <c r="T131" s="95"/>
      <c r="U131" s="95"/>
      <c r="V131" s="95"/>
      <c r="W131" s="95"/>
      <c r="X131" s="95"/>
      <c r="Y131" s="95"/>
      <c r="Z131" s="95"/>
      <c r="AA131" s="95"/>
      <c r="AB131" s="95"/>
    </row>
    <row r="132" spans="1:28" s="36" customFormat="1" ht="24.95" customHeight="1">
      <c r="A132" s="26">
        <v>111</v>
      </c>
      <c r="B132" s="27">
        <v>1</v>
      </c>
      <c r="C132" s="26" t="s">
        <v>1170</v>
      </c>
      <c r="D132" s="28" t="s">
        <v>1171</v>
      </c>
      <c r="E132" s="28" t="s">
        <v>208</v>
      </c>
      <c r="F132" s="30" t="s">
        <v>182</v>
      </c>
      <c r="G132" s="31">
        <v>646</v>
      </c>
      <c r="H132" s="32">
        <v>1</v>
      </c>
      <c r="I132" s="33" t="str">
        <f t="shared" si="5"/>
        <v/>
      </c>
      <c r="J132" s="167" t="str">
        <f t="shared" si="8"/>
        <v/>
      </c>
      <c r="K132" s="96"/>
      <c r="L132" s="34"/>
      <c r="M132" s="95"/>
      <c r="N132" s="95"/>
      <c r="O132" s="95"/>
      <c r="P132" s="95"/>
      <c r="Q132" s="95"/>
      <c r="R132" s="95"/>
      <c r="S132" s="95"/>
      <c r="T132" s="95"/>
      <c r="U132" s="95"/>
      <c r="V132" s="95"/>
      <c r="W132" s="95"/>
      <c r="X132" s="95"/>
      <c r="Y132" s="95"/>
      <c r="Z132" s="95"/>
      <c r="AA132" s="95"/>
      <c r="AB132" s="95"/>
    </row>
    <row r="133" spans="1:28" s="36" customFormat="1" ht="12.75" customHeight="1">
      <c r="A133" s="26">
        <v>112</v>
      </c>
      <c r="B133" s="27">
        <v>1</v>
      </c>
      <c r="C133" s="26" t="s">
        <v>1172</v>
      </c>
      <c r="D133" s="28" t="s">
        <v>1173</v>
      </c>
      <c r="E133" s="28"/>
      <c r="F133" s="30" t="s">
        <v>436</v>
      </c>
      <c r="G133" s="31">
        <v>647</v>
      </c>
      <c r="H133" s="32">
        <v>15</v>
      </c>
      <c r="I133" s="33" t="str">
        <f t="shared" si="5"/>
        <v/>
      </c>
      <c r="J133" s="275">
        <f>IF(J134="-",_xlfn.NUMBERVALUE(I133)/100*-1,_xlfn.NUMBERVALUE(I133)/100)</f>
        <v>0</v>
      </c>
      <c r="K133" s="96"/>
      <c r="L133" s="34"/>
      <c r="M133" s="95"/>
      <c r="N133" s="95"/>
      <c r="O133" s="95"/>
      <c r="P133" s="95"/>
      <c r="Q133" s="95"/>
      <c r="R133" s="95"/>
      <c r="S133" s="95"/>
      <c r="T133" s="95"/>
      <c r="U133" s="95"/>
      <c r="V133" s="95"/>
      <c r="W133" s="95"/>
      <c r="X133" s="95"/>
      <c r="Y133" s="95"/>
      <c r="Z133" s="95"/>
      <c r="AA133" s="95"/>
      <c r="AB133" s="95"/>
    </row>
    <row r="134" spans="1:28" s="36" customFormat="1" ht="24.95" customHeight="1">
      <c r="A134" s="26">
        <v>113</v>
      </c>
      <c r="B134" s="27">
        <v>1</v>
      </c>
      <c r="C134" s="26" t="s">
        <v>1174</v>
      </c>
      <c r="D134" s="28" t="s">
        <v>1175</v>
      </c>
      <c r="E134" s="28" t="s">
        <v>208</v>
      </c>
      <c r="F134" s="30" t="s">
        <v>182</v>
      </c>
      <c r="G134" s="31">
        <v>662</v>
      </c>
      <c r="H134" s="32">
        <v>1</v>
      </c>
      <c r="I134" s="33" t="str">
        <f t="shared" si="5"/>
        <v/>
      </c>
      <c r="J134" s="167" t="str">
        <f t="shared" si="8"/>
        <v/>
      </c>
      <c r="K134" s="96"/>
      <c r="L134" s="34"/>
      <c r="M134" s="95"/>
      <c r="N134" s="95"/>
      <c r="O134" s="95"/>
      <c r="P134" s="95"/>
      <c r="Q134" s="95"/>
      <c r="R134" s="95"/>
      <c r="S134" s="95"/>
      <c r="T134" s="95"/>
      <c r="U134" s="95"/>
      <c r="V134" s="95"/>
      <c r="W134" s="95"/>
      <c r="X134" s="95"/>
      <c r="Y134" s="95"/>
      <c r="Z134" s="95"/>
      <c r="AA134" s="95"/>
      <c r="AB134" s="95"/>
    </row>
    <row r="135" spans="1:28" s="36" customFormat="1" ht="12.75" customHeight="1">
      <c r="A135" s="26">
        <v>114</v>
      </c>
      <c r="B135" s="27">
        <v>1</v>
      </c>
      <c r="C135" s="26" t="s">
        <v>1176</v>
      </c>
      <c r="D135" s="26" t="s">
        <v>1177</v>
      </c>
      <c r="E135" s="26"/>
      <c r="F135" s="35" t="s">
        <v>436</v>
      </c>
      <c r="G135" s="31">
        <v>663</v>
      </c>
      <c r="H135" s="32">
        <v>15</v>
      </c>
      <c r="I135" s="33" t="str">
        <f t="shared" si="5"/>
        <v/>
      </c>
      <c r="J135" s="275">
        <f>IF(J136="-",_xlfn.NUMBERVALUE(I135)/100*-1,_xlfn.NUMBERVALUE(I135)/100)</f>
        <v>0</v>
      </c>
      <c r="K135" s="96" t="s">
        <v>1178</v>
      </c>
      <c r="L135" s="34"/>
      <c r="M135" s="95"/>
      <c r="N135" s="95"/>
      <c r="O135" s="95"/>
      <c r="P135" s="95"/>
      <c r="Q135" s="95"/>
      <c r="R135" s="95"/>
      <c r="S135" s="95"/>
      <c r="T135" s="95"/>
      <c r="U135" s="95"/>
      <c r="V135" s="95"/>
      <c r="W135" s="95"/>
      <c r="X135" s="95"/>
      <c r="Y135" s="95"/>
      <c r="Z135" s="95"/>
      <c r="AA135" s="95"/>
      <c r="AB135" s="95"/>
    </row>
    <row r="136" spans="1:28" s="36" customFormat="1" ht="24.95" customHeight="1">
      <c r="A136" s="26">
        <v>115</v>
      </c>
      <c r="B136" s="27">
        <v>1</v>
      </c>
      <c r="C136" s="26" t="s">
        <v>1179</v>
      </c>
      <c r="D136" s="26" t="s">
        <v>1180</v>
      </c>
      <c r="E136" s="28" t="s">
        <v>208</v>
      </c>
      <c r="F136" s="30" t="s">
        <v>182</v>
      </c>
      <c r="G136" s="31">
        <v>678</v>
      </c>
      <c r="H136" s="32">
        <v>1</v>
      </c>
      <c r="I136" s="33" t="str">
        <f t="shared" si="5"/>
        <v/>
      </c>
      <c r="J136" s="167" t="str">
        <f t="shared" si="8"/>
        <v/>
      </c>
      <c r="K136" s="96"/>
      <c r="L136" s="34"/>
      <c r="M136" s="95"/>
      <c r="N136" s="95"/>
      <c r="O136" s="95"/>
      <c r="P136" s="95"/>
      <c r="Q136" s="95"/>
      <c r="R136" s="95"/>
      <c r="S136" s="95"/>
      <c r="T136" s="95"/>
      <c r="U136" s="95"/>
      <c r="V136" s="95"/>
      <c r="W136" s="95"/>
      <c r="X136" s="95"/>
      <c r="Y136" s="95"/>
      <c r="Z136" s="95"/>
      <c r="AA136" s="95"/>
      <c r="AB136" s="95"/>
    </row>
    <row r="137" spans="1:28" s="36" customFormat="1" ht="12.75" customHeight="1">
      <c r="A137" s="26">
        <v>116</v>
      </c>
      <c r="B137" s="27">
        <v>1</v>
      </c>
      <c r="C137" s="26" t="s">
        <v>1181</v>
      </c>
      <c r="D137" s="26" t="s">
        <v>1182</v>
      </c>
      <c r="E137" s="26"/>
      <c r="F137" s="35" t="s">
        <v>436</v>
      </c>
      <c r="G137" s="31">
        <v>679</v>
      </c>
      <c r="H137" s="32">
        <v>15</v>
      </c>
      <c r="I137" s="33" t="str">
        <f t="shared" si="5"/>
        <v/>
      </c>
      <c r="J137" s="275">
        <f>IF(J138="-",_xlfn.NUMBERVALUE(I137)/100*-1,_xlfn.NUMBERVALUE(I137)/100)</f>
        <v>0</v>
      </c>
      <c r="K137" s="96" t="s">
        <v>1183</v>
      </c>
      <c r="L137" s="34"/>
      <c r="M137" s="95"/>
      <c r="N137" s="95"/>
      <c r="O137" s="95"/>
      <c r="P137" s="95"/>
      <c r="Q137" s="95"/>
      <c r="R137" s="95"/>
      <c r="S137" s="95"/>
      <c r="T137" s="95"/>
      <c r="U137" s="95"/>
      <c r="V137" s="95"/>
      <c r="W137" s="95"/>
      <c r="X137" s="95"/>
      <c r="Y137" s="95"/>
      <c r="Z137" s="95"/>
      <c r="AA137" s="95"/>
      <c r="AB137" s="95"/>
    </row>
    <row r="138" spans="1:28" s="36" customFormat="1" ht="24.95" customHeight="1">
      <c r="A138" s="26">
        <v>117</v>
      </c>
      <c r="B138" s="27">
        <v>1</v>
      </c>
      <c r="C138" s="26" t="s">
        <v>1184</v>
      </c>
      <c r="D138" s="26" t="s">
        <v>1185</v>
      </c>
      <c r="E138" s="28" t="s">
        <v>208</v>
      </c>
      <c r="F138" s="30" t="s">
        <v>182</v>
      </c>
      <c r="G138" s="31">
        <v>694</v>
      </c>
      <c r="H138" s="32">
        <v>1</v>
      </c>
      <c r="I138" s="33" t="str">
        <f t="shared" si="5"/>
        <v/>
      </c>
      <c r="J138" s="167" t="str">
        <f t="shared" si="8"/>
        <v/>
      </c>
      <c r="K138" s="96"/>
      <c r="L138" s="34"/>
      <c r="M138" s="95"/>
      <c r="N138" s="95"/>
      <c r="O138" s="95"/>
      <c r="P138" s="95"/>
      <c r="Q138" s="95"/>
      <c r="R138" s="95"/>
      <c r="S138" s="95"/>
      <c r="T138" s="95"/>
      <c r="U138" s="95"/>
      <c r="V138" s="95"/>
      <c r="W138" s="95"/>
      <c r="X138" s="95"/>
      <c r="Y138" s="95"/>
      <c r="Z138" s="95"/>
      <c r="AA138" s="95"/>
      <c r="AB138" s="95"/>
    </row>
    <row r="139" spans="1:28" s="36" customFormat="1" ht="33.75">
      <c r="A139" s="26">
        <v>118</v>
      </c>
      <c r="B139" s="27">
        <v>1</v>
      </c>
      <c r="C139" s="26" t="s">
        <v>1186</v>
      </c>
      <c r="D139" s="26" t="s">
        <v>1187</v>
      </c>
      <c r="E139" s="26" t="s">
        <v>5678</v>
      </c>
      <c r="F139" s="35" t="s">
        <v>5068</v>
      </c>
      <c r="G139" s="31">
        <v>695</v>
      </c>
      <c r="H139" s="32">
        <v>25</v>
      </c>
      <c r="I139" s="33" t="str">
        <f t="shared" si="5"/>
        <v/>
      </c>
      <c r="J139" s="167" t="str">
        <f t="shared" si="8"/>
        <v/>
      </c>
      <c r="K139" s="96"/>
      <c r="L139" s="34"/>
      <c r="M139" s="95"/>
      <c r="N139" s="95"/>
      <c r="O139" s="95"/>
      <c r="P139" s="95"/>
      <c r="Q139" s="95"/>
      <c r="R139" s="95"/>
      <c r="S139" s="95"/>
      <c r="T139" s="95"/>
      <c r="U139" s="95"/>
      <c r="V139" s="95"/>
      <c r="W139" s="95"/>
      <c r="X139" s="95"/>
      <c r="Y139" s="95"/>
      <c r="Z139" s="95"/>
      <c r="AA139" s="95"/>
      <c r="AB139" s="95"/>
    </row>
    <row r="140" spans="1:28" s="59" customFormat="1" ht="24.95" customHeight="1">
      <c r="A140" s="26">
        <v>121</v>
      </c>
      <c r="B140" s="27">
        <v>1</v>
      </c>
      <c r="C140" s="26" t="s">
        <v>1188</v>
      </c>
      <c r="D140" s="28" t="s">
        <v>749</v>
      </c>
      <c r="E140" s="28" t="s">
        <v>750</v>
      </c>
      <c r="F140" s="30" t="s">
        <v>182</v>
      </c>
      <c r="G140" s="31">
        <v>720</v>
      </c>
      <c r="H140" s="32">
        <v>1</v>
      </c>
      <c r="I140" s="33" t="str">
        <f t="shared" si="5"/>
        <v/>
      </c>
      <c r="J140" s="167" t="str">
        <f t="shared" si="8"/>
        <v/>
      </c>
      <c r="K140" s="96"/>
      <c r="L140" s="34"/>
      <c r="M140" s="104"/>
      <c r="N140" s="104"/>
      <c r="O140" s="104"/>
      <c r="P140" s="104"/>
      <c r="Q140" s="104"/>
      <c r="R140" s="104"/>
      <c r="S140" s="104"/>
      <c r="T140" s="104"/>
      <c r="U140" s="104"/>
      <c r="V140" s="104"/>
      <c r="W140" s="104"/>
      <c r="X140" s="104"/>
      <c r="Y140" s="104"/>
      <c r="Z140" s="104"/>
      <c r="AA140" s="104"/>
      <c r="AB140" s="104"/>
    </row>
    <row r="141" spans="1:28" s="73" customFormat="1" ht="12.75" customHeight="1">
      <c r="A141" s="105"/>
      <c r="B141" s="106"/>
      <c r="C141" s="69" t="s">
        <v>1189</v>
      </c>
      <c r="D141" s="67"/>
      <c r="E141" s="67"/>
      <c r="F141" s="67"/>
      <c r="G141" s="67"/>
      <c r="H141" s="70"/>
      <c r="I141" s="71"/>
      <c r="J141" s="71"/>
      <c r="K141" s="264"/>
      <c r="L141" s="264"/>
      <c r="M141" s="107"/>
      <c r="N141" s="107"/>
      <c r="O141" s="107"/>
      <c r="P141" s="108"/>
      <c r="Q141" s="108"/>
      <c r="R141" s="108"/>
      <c r="S141" s="108"/>
      <c r="T141" s="108"/>
      <c r="U141" s="108"/>
      <c r="V141" s="108"/>
      <c r="W141" s="108"/>
    </row>
    <row r="142" spans="1:28" s="79" customFormat="1" ht="12.75" customHeight="1" outlineLevel="1">
      <c r="A142" s="26">
        <v>122</v>
      </c>
      <c r="B142" s="74">
        <v>1</v>
      </c>
      <c r="C142" s="75" t="s">
        <v>1190</v>
      </c>
      <c r="D142" s="75" t="s">
        <v>1191</v>
      </c>
      <c r="E142" s="75"/>
      <c r="F142" s="76" t="s">
        <v>852</v>
      </c>
      <c r="G142" s="76">
        <v>721</v>
      </c>
      <c r="H142" s="77">
        <v>12</v>
      </c>
      <c r="I142" s="33" t="str">
        <f t="shared" si="5"/>
        <v/>
      </c>
      <c r="J142" s="237">
        <f>_xlfn.NUMBERVALUE(RIGHT(I142,9))</f>
        <v>0</v>
      </c>
      <c r="K142" s="109"/>
      <c r="L142" s="78"/>
      <c r="M142" s="110"/>
      <c r="N142" s="110"/>
      <c r="O142" s="110"/>
      <c r="P142" s="110"/>
      <c r="Q142" s="110"/>
      <c r="R142" s="110"/>
      <c r="S142" s="110"/>
      <c r="T142" s="110"/>
      <c r="U142" s="110"/>
      <c r="V142" s="110"/>
      <c r="W142" s="110"/>
      <c r="X142" s="111"/>
      <c r="Y142" s="111"/>
      <c r="Z142" s="111"/>
      <c r="AA142" s="111"/>
      <c r="AB142" s="111"/>
    </row>
    <row r="143" spans="1:28" s="79" customFormat="1" ht="12.75" customHeight="1" outlineLevel="1">
      <c r="A143" s="26">
        <v>123</v>
      </c>
      <c r="B143" s="74">
        <v>1</v>
      </c>
      <c r="C143" s="75" t="s">
        <v>1192</v>
      </c>
      <c r="D143" s="75" t="s">
        <v>419</v>
      </c>
      <c r="E143" s="75"/>
      <c r="F143" s="76" t="s">
        <v>855</v>
      </c>
      <c r="G143" s="76">
        <v>733</v>
      </c>
      <c r="H143" s="77">
        <v>10</v>
      </c>
      <c r="I143" s="80" t="str">
        <f t="shared" si="5"/>
        <v/>
      </c>
      <c r="J143" s="275">
        <f>IF(J144="-",_xlfn.NUMBERVALUE(I143)/1000000*-1,_xlfn.NUMBERVALUE(I143)/1000000)</f>
        <v>0</v>
      </c>
      <c r="K143" s="109"/>
      <c r="L143" s="78"/>
      <c r="M143" s="110"/>
      <c r="N143" s="110"/>
      <c r="O143" s="110"/>
      <c r="P143" s="110"/>
      <c r="Q143" s="110"/>
      <c r="R143" s="110"/>
      <c r="S143" s="110"/>
      <c r="T143" s="110"/>
      <c r="U143" s="110"/>
      <c r="V143" s="110"/>
      <c r="W143" s="110"/>
      <c r="X143" s="111"/>
      <c r="Y143" s="111"/>
      <c r="Z143" s="111"/>
      <c r="AA143" s="111"/>
      <c r="AB143" s="111"/>
    </row>
    <row r="144" spans="1:28" s="79" customFormat="1" ht="24.95" customHeight="1" outlineLevel="1">
      <c r="A144" s="26">
        <v>124</v>
      </c>
      <c r="B144" s="74">
        <v>1</v>
      </c>
      <c r="C144" s="75" t="s">
        <v>1193</v>
      </c>
      <c r="D144" s="75" t="s">
        <v>857</v>
      </c>
      <c r="E144" s="28" t="s">
        <v>208</v>
      </c>
      <c r="F144" s="76" t="s">
        <v>182</v>
      </c>
      <c r="G144" s="76">
        <v>743</v>
      </c>
      <c r="H144" s="77">
        <v>1</v>
      </c>
      <c r="I144" s="80" t="str">
        <f t="shared" si="5"/>
        <v/>
      </c>
      <c r="J144" s="167" t="str">
        <f t="shared" si="8"/>
        <v/>
      </c>
      <c r="K144" s="109"/>
      <c r="L144" s="78"/>
      <c r="M144" s="110"/>
      <c r="N144" s="110"/>
      <c r="O144" s="110"/>
      <c r="P144" s="110"/>
      <c r="Q144" s="110"/>
      <c r="R144" s="110"/>
      <c r="S144" s="110"/>
      <c r="T144" s="110"/>
      <c r="U144" s="110"/>
      <c r="V144" s="110"/>
      <c r="W144" s="110"/>
      <c r="X144" s="111"/>
      <c r="Y144" s="111"/>
      <c r="Z144" s="111"/>
      <c r="AA144" s="111"/>
      <c r="AB144" s="111"/>
    </row>
    <row r="145" spans="1:28" s="79" customFormat="1" ht="24.95" customHeight="1" outlineLevel="1">
      <c r="A145" s="26">
        <v>125</v>
      </c>
      <c r="B145" s="74">
        <v>1</v>
      </c>
      <c r="C145" s="75" t="s">
        <v>1194</v>
      </c>
      <c r="D145" s="75" t="s">
        <v>860</v>
      </c>
      <c r="E145" s="75" t="s">
        <v>1195</v>
      </c>
      <c r="F145" s="76" t="s">
        <v>182</v>
      </c>
      <c r="G145" s="76">
        <v>744</v>
      </c>
      <c r="H145" s="77">
        <v>1</v>
      </c>
      <c r="I145" s="80" t="str">
        <f t="shared" si="5"/>
        <v/>
      </c>
      <c r="J145" s="167" t="str">
        <f t="shared" si="8"/>
        <v/>
      </c>
      <c r="K145" s="109"/>
      <c r="L145" s="78"/>
      <c r="M145" s="110"/>
      <c r="N145" s="110"/>
      <c r="O145" s="110"/>
      <c r="P145" s="110"/>
      <c r="Q145" s="110"/>
      <c r="R145" s="110"/>
      <c r="S145" s="110"/>
      <c r="T145" s="110"/>
      <c r="U145" s="110"/>
      <c r="V145" s="110"/>
      <c r="W145" s="110"/>
      <c r="X145" s="111"/>
      <c r="Y145" s="111"/>
      <c r="Z145" s="111"/>
      <c r="AA145" s="111"/>
      <c r="AB145" s="111"/>
    </row>
    <row r="146" spans="1:28" s="79" customFormat="1" ht="12.75" customHeight="1" outlineLevel="1">
      <c r="A146" s="26">
        <v>126</v>
      </c>
      <c r="B146" s="74">
        <v>1</v>
      </c>
      <c r="C146" s="75" t="s">
        <v>1196</v>
      </c>
      <c r="D146" s="75" t="s">
        <v>863</v>
      </c>
      <c r="E146" s="75"/>
      <c r="F146" s="76" t="s">
        <v>436</v>
      </c>
      <c r="G146" s="76">
        <v>745</v>
      </c>
      <c r="H146" s="77">
        <v>15</v>
      </c>
      <c r="I146" s="80" t="str">
        <f t="shared" ref="I146:I159" si="9">MID($I$1,G146,H146)</f>
        <v/>
      </c>
      <c r="J146" s="275">
        <f>IF(J147="-",_xlfn.NUMBERVALUE(I146)/100*-1,_xlfn.NUMBERVALUE(I146)/100)</f>
        <v>0</v>
      </c>
      <c r="K146" s="109"/>
      <c r="L146" s="78"/>
      <c r="M146" s="110"/>
      <c r="N146" s="110"/>
      <c r="O146" s="110"/>
      <c r="P146" s="110"/>
      <c r="Q146" s="110"/>
      <c r="R146" s="110"/>
      <c r="S146" s="110"/>
      <c r="T146" s="110"/>
      <c r="U146" s="110"/>
      <c r="V146" s="110"/>
      <c r="W146" s="110"/>
      <c r="X146" s="111"/>
      <c r="Y146" s="111"/>
      <c r="Z146" s="111"/>
      <c r="AA146" s="111"/>
      <c r="AB146" s="111"/>
    </row>
    <row r="147" spans="1:28" s="79" customFormat="1" ht="24.95" customHeight="1" outlineLevel="1">
      <c r="A147" s="26">
        <v>127</v>
      </c>
      <c r="B147" s="74">
        <v>1</v>
      </c>
      <c r="C147" s="75" t="s">
        <v>1197</v>
      </c>
      <c r="D147" s="75" t="s">
        <v>865</v>
      </c>
      <c r="E147" s="28" t="s">
        <v>208</v>
      </c>
      <c r="F147" s="76" t="s">
        <v>182</v>
      </c>
      <c r="G147" s="76">
        <v>760</v>
      </c>
      <c r="H147" s="77">
        <v>1</v>
      </c>
      <c r="I147" s="80" t="str">
        <f t="shared" si="9"/>
        <v/>
      </c>
      <c r="J147" s="167" t="str">
        <f t="shared" si="8"/>
        <v/>
      </c>
      <c r="K147" s="109"/>
      <c r="L147" s="78"/>
      <c r="M147" s="110"/>
      <c r="N147" s="110"/>
      <c r="O147" s="110"/>
      <c r="P147" s="110"/>
      <c r="Q147" s="110"/>
      <c r="R147" s="110"/>
      <c r="S147" s="110"/>
      <c r="T147" s="110"/>
      <c r="U147" s="110"/>
      <c r="V147" s="110"/>
      <c r="W147" s="110"/>
      <c r="X147" s="111"/>
      <c r="Y147" s="111"/>
      <c r="Z147" s="111"/>
      <c r="AA147" s="111"/>
      <c r="AB147" s="111"/>
    </row>
    <row r="148" spans="1:28" s="79" customFormat="1" ht="12.75" customHeight="1" outlineLevel="1">
      <c r="A148" s="26">
        <v>128</v>
      </c>
      <c r="B148" s="74">
        <v>1</v>
      </c>
      <c r="C148" s="75" t="s">
        <v>1198</v>
      </c>
      <c r="D148" s="75" t="s">
        <v>867</v>
      </c>
      <c r="E148" s="75"/>
      <c r="F148" s="76" t="s">
        <v>436</v>
      </c>
      <c r="G148" s="76">
        <v>761</v>
      </c>
      <c r="H148" s="77">
        <v>15</v>
      </c>
      <c r="I148" s="80" t="str">
        <f t="shared" si="9"/>
        <v/>
      </c>
      <c r="J148" s="275">
        <f>IF(J149="-",_xlfn.NUMBERVALUE(I148)/100*-1,_xlfn.NUMBERVALUE(I148)/100)</f>
        <v>0</v>
      </c>
      <c r="K148" s="109"/>
      <c r="L148" s="78"/>
      <c r="M148" s="110"/>
      <c r="N148" s="110"/>
      <c r="O148" s="110"/>
      <c r="P148" s="110"/>
      <c r="Q148" s="110"/>
      <c r="R148" s="110"/>
      <c r="S148" s="110"/>
      <c r="T148" s="110"/>
      <c r="U148" s="110"/>
      <c r="V148" s="110"/>
      <c r="W148" s="110"/>
      <c r="X148" s="111"/>
      <c r="Y148" s="111"/>
      <c r="Z148" s="111"/>
      <c r="AA148" s="111"/>
      <c r="AB148" s="111"/>
    </row>
    <row r="149" spans="1:28" s="79" customFormat="1" ht="24.95" customHeight="1" outlineLevel="1">
      <c r="A149" s="26">
        <v>129</v>
      </c>
      <c r="B149" s="74">
        <v>1</v>
      </c>
      <c r="C149" s="75" t="s">
        <v>1199</v>
      </c>
      <c r="D149" s="75" t="s">
        <v>869</v>
      </c>
      <c r="E149" s="28" t="s">
        <v>208</v>
      </c>
      <c r="F149" s="76" t="s">
        <v>182</v>
      </c>
      <c r="G149" s="76">
        <v>776</v>
      </c>
      <c r="H149" s="77">
        <v>1</v>
      </c>
      <c r="I149" s="80" t="str">
        <f t="shared" si="9"/>
        <v/>
      </c>
      <c r="J149" s="167" t="str">
        <f t="shared" si="8"/>
        <v/>
      </c>
      <c r="K149" s="109"/>
      <c r="L149" s="78"/>
      <c r="M149" s="110"/>
      <c r="N149" s="110"/>
      <c r="O149" s="110"/>
      <c r="P149" s="110"/>
      <c r="Q149" s="110"/>
      <c r="R149" s="110"/>
      <c r="S149" s="110"/>
      <c r="T149" s="110"/>
      <c r="U149" s="110"/>
      <c r="V149" s="110"/>
      <c r="W149" s="110"/>
      <c r="X149" s="111"/>
      <c r="Y149" s="111"/>
      <c r="Z149" s="111"/>
      <c r="AA149" s="111"/>
      <c r="AB149" s="111"/>
    </row>
    <row r="150" spans="1:28" s="79" customFormat="1" ht="12.75" customHeight="1" outlineLevel="1">
      <c r="A150" s="26">
        <v>130</v>
      </c>
      <c r="B150" s="74">
        <v>1</v>
      </c>
      <c r="C150" s="75" t="s">
        <v>1200</v>
      </c>
      <c r="D150" s="75" t="s">
        <v>877</v>
      </c>
      <c r="E150" s="75"/>
      <c r="F150" s="76" t="s">
        <v>878</v>
      </c>
      <c r="G150" s="76">
        <v>777</v>
      </c>
      <c r="H150" s="77">
        <v>40</v>
      </c>
      <c r="I150" s="80" t="str">
        <f t="shared" si="9"/>
        <v/>
      </c>
      <c r="J150" s="167" t="str">
        <f t="shared" si="8"/>
        <v/>
      </c>
      <c r="K150" s="109"/>
      <c r="L150" s="78"/>
      <c r="M150" s="110"/>
      <c r="N150" s="110"/>
      <c r="O150" s="110"/>
      <c r="P150" s="110"/>
      <c r="Q150" s="110"/>
      <c r="R150" s="110"/>
      <c r="S150" s="110"/>
      <c r="T150" s="110"/>
      <c r="U150" s="110"/>
      <c r="V150" s="110"/>
      <c r="W150" s="110"/>
      <c r="X150" s="111"/>
      <c r="Y150" s="111"/>
      <c r="Z150" s="111"/>
      <c r="AA150" s="111"/>
      <c r="AB150" s="111"/>
    </row>
    <row r="151" spans="1:28" s="79" customFormat="1" ht="12.75" customHeight="1" outlineLevel="1">
      <c r="A151" s="26">
        <v>131</v>
      </c>
      <c r="B151" s="74">
        <v>1</v>
      </c>
      <c r="C151" s="75" t="s">
        <v>1201</v>
      </c>
      <c r="D151" s="75" t="s">
        <v>880</v>
      </c>
      <c r="E151" s="75"/>
      <c r="F151" s="76" t="s">
        <v>878</v>
      </c>
      <c r="G151" s="76">
        <v>817</v>
      </c>
      <c r="H151" s="77">
        <v>40</v>
      </c>
      <c r="I151" s="80" t="str">
        <f t="shared" si="9"/>
        <v/>
      </c>
      <c r="J151" s="167" t="str">
        <f t="shared" si="8"/>
        <v/>
      </c>
      <c r="K151" s="109" t="s">
        <v>659</v>
      </c>
      <c r="L151" s="78"/>
      <c r="M151" s="110"/>
      <c r="N151" s="110"/>
      <c r="O151" s="110"/>
      <c r="P151" s="110"/>
      <c r="Q151" s="110"/>
      <c r="R151" s="110"/>
      <c r="S151" s="110"/>
      <c r="T151" s="110"/>
      <c r="U151" s="110"/>
      <c r="V151" s="110"/>
      <c r="W151" s="110"/>
      <c r="X151" s="111"/>
      <c r="Y151" s="111"/>
      <c r="Z151" s="111"/>
      <c r="AA151" s="111"/>
      <c r="AB151" s="111"/>
    </row>
    <row r="152" spans="1:28" s="79" customFormat="1" ht="12.75" customHeight="1" outlineLevel="1">
      <c r="A152" s="26">
        <v>132</v>
      </c>
      <c r="B152" s="74">
        <v>1</v>
      </c>
      <c r="C152" s="75" t="s">
        <v>1202</v>
      </c>
      <c r="D152" s="75" t="s">
        <v>895</v>
      </c>
      <c r="E152" s="75"/>
      <c r="F152" s="76" t="s">
        <v>176</v>
      </c>
      <c r="G152" s="76">
        <v>857</v>
      </c>
      <c r="H152" s="77">
        <v>20</v>
      </c>
      <c r="I152" s="80" t="str">
        <f t="shared" si="9"/>
        <v/>
      </c>
      <c r="J152" s="167" t="str">
        <f t="shared" si="8"/>
        <v/>
      </c>
      <c r="K152" s="109"/>
      <c r="L152" s="78"/>
      <c r="M152" s="110"/>
      <c r="N152" s="110"/>
      <c r="O152" s="110"/>
      <c r="P152" s="110"/>
      <c r="Q152" s="110"/>
      <c r="R152" s="110"/>
      <c r="S152" s="110"/>
      <c r="T152" s="110"/>
      <c r="U152" s="110"/>
      <c r="V152" s="110"/>
      <c r="W152" s="110"/>
      <c r="X152" s="111"/>
      <c r="Y152" s="111"/>
      <c r="Z152" s="111"/>
      <c r="AA152" s="111"/>
      <c r="AB152" s="111"/>
    </row>
    <row r="153" spans="1:28" s="79" customFormat="1" ht="12.75" customHeight="1" outlineLevel="1">
      <c r="A153" s="26">
        <v>133</v>
      </c>
      <c r="B153" s="74">
        <v>1</v>
      </c>
      <c r="C153" s="75" t="s">
        <v>1203</v>
      </c>
      <c r="D153" s="75" t="s">
        <v>1204</v>
      </c>
      <c r="E153" s="75"/>
      <c r="F153" s="76" t="s">
        <v>916</v>
      </c>
      <c r="G153" s="76">
        <v>877</v>
      </c>
      <c r="H153" s="77">
        <v>73</v>
      </c>
      <c r="I153" s="80" t="str">
        <f t="shared" si="9"/>
        <v/>
      </c>
      <c r="J153" s="167" t="str">
        <f t="shared" si="8"/>
        <v/>
      </c>
      <c r="K153" s="109" t="s">
        <v>917</v>
      </c>
      <c r="L153" s="78"/>
      <c r="M153" s="110"/>
      <c r="N153" s="110"/>
      <c r="O153" s="110"/>
      <c r="P153" s="110"/>
      <c r="Q153" s="110"/>
      <c r="R153" s="110"/>
      <c r="S153" s="110"/>
      <c r="T153" s="110"/>
      <c r="U153" s="110"/>
      <c r="V153" s="110"/>
      <c r="W153" s="110"/>
      <c r="X153" s="111"/>
      <c r="Y153" s="111"/>
      <c r="Z153" s="111"/>
      <c r="AA153" s="111"/>
      <c r="AB153" s="111"/>
    </row>
    <row r="154" spans="1:28" s="79" customFormat="1" ht="12.75" customHeight="1" outlineLevel="1">
      <c r="A154" s="26">
        <v>134</v>
      </c>
      <c r="B154" s="74">
        <v>1</v>
      </c>
      <c r="C154" s="75" t="s">
        <v>1205</v>
      </c>
      <c r="D154" s="75" t="s">
        <v>1206</v>
      </c>
      <c r="E154" s="75"/>
      <c r="F154" s="76" t="s">
        <v>342</v>
      </c>
      <c r="G154" s="76">
        <v>950</v>
      </c>
      <c r="H154" s="77">
        <v>8</v>
      </c>
      <c r="I154" s="80" t="str">
        <f t="shared" si="9"/>
        <v/>
      </c>
      <c r="J154" s="238" t="str">
        <f>IF(AND(I154&lt;&gt;"",I154&lt;&gt;"00000000"),DATE(LEFT(I154,4),MID(I154,5,2),RIGHT(I154,2)),"")</f>
        <v/>
      </c>
      <c r="K154" s="109"/>
      <c r="L154" s="78"/>
      <c r="M154" s="110"/>
      <c r="N154" s="110"/>
      <c r="O154" s="110"/>
      <c r="P154" s="110"/>
      <c r="Q154" s="110"/>
      <c r="R154" s="110"/>
      <c r="S154" s="110"/>
      <c r="T154" s="110"/>
      <c r="U154" s="110"/>
      <c r="V154" s="110"/>
      <c r="W154" s="110"/>
      <c r="X154" s="111"/>
      <c r="Y154" s="111"/>
      <c r="Z154" s="111"/>
      <c r="AA154" s="111"/>
      <c r="AB154" s="111"/>
    </row>
    <row r="155" spans="1:28" s="79" customFormat="1" ht="22.5" outlineLevel="1">
      <c r="A155" s="26">
        <v>135</v>
      </c>
      <c r="B155" s="74">
        <v>1</v>
      </c>
      <c r="C155" s="75" t="s">
        <v>1207</v>
      </c>
      <c r="D155" s="75" t="s">
        <v>1208</v>
      </c>
      <c r="E155" s="75"/>
      <c r="F155" s="76" t="s">
        <v>436</v>
      </c>
      <c r="G155" s="76">
        <v>958</v>
      </c>
      <c r="H155" s="77">
        <v>15</v>
      </c>
      <c r="I155" s="80" t="str">
        <f t="shared" si="9"/>
        <v/>
      </c>
      <c r="J155" s="275">
        <f>IF(J156="-",_xlfn.NUMBERVALUE(I155)/100*-1,_xlfn.NUMBERVALUE(I155)/100)</f>
        <v>0</v>
      </c>
      <c r="K155" s="109"/>
      <c r="L155" s="78"/>
      <c r="M155" s="110"/>
      <c r="N155" s="110"/>
      <c r="O155" s="110"/>
      <c r="P155" s="110"/>
      <c r="Q155" s="110"/>
      <c r="R155" s="110"/>
      <c r="S155" s="110"/>
      <c r="T155" s="110"/>
      <c r="U155" s="110"/>
      <c r="V155" s="110"/>
      <c r="W155" s="110"/>
      <c r="X155" s="111"/>
      <c r="Y155" s="111"/>
      <c r="Z155" s="111"/>
      <c r="AA155" s="111"/>
      <c r="AB155" s="111"/>
    </row>
    <row r="156" spans="1:28" s="79" customFormat="1" ht="24.95" customHeight="1" outlineLevel="1">
      <c r="A156" s="26">
        <v>136</v>
      </c>
      <c r="B156" s="74">
        <v>1</v>
      </c>
      <c r="C156" s="75" t="s">
        <v>1209</v>
      </c>
      <c r="D156" s="75" t="s">
        <v>1210</v>
      </c>
      <c r="E156" s="28" t="s">
        <v>208</v>
      </c>
      <c r="F156" s="76" t="s">
        <v>182</v>
      </c>
      <c r="G156" s="76">
        <v>973</v>
      </c>
      <c r="H156" s="77">
        <v>1</v>
      </c>
      <c r="I156" s="80" t="str">
        <f t="shared" si="9"/>
        <v/>
      </c>
      <c r="J156" s="167" t="str">
        <f t="shared" si="8"/>
        <v/>
      </c>
      <c r="K156" s="109"/>
      <c r="L156" s="78"/>
      <c r="M156" s="110"/>
      <c r="N156" s="110"/>
      <c r="O156" s="110"/>
      <c r="P156" s="110"/>
      <c r="Q156" s="110"/>
      <c r="R156" s="110"/>
      <c r="S156" s="110"/>
      <c r="T156" s="110"/>
      <c r="U156" s="110"/>
      <c r="V156" s="110"/>
      <c r="W156" s="110"/>
      <c r="X156" s="111"/>
      <c r="Y156" s="111"/>
      <c r="Z156" s="111"/>
      <c r="AA156" s="111"/>
      <c r="AB156" s="111"/>
    </row>
    <row r="157" spans="1:28" s="79" customFormat="1" ht="12.75" customHeight="1" outlineLevel="1">
      <c r="A157" s="26">
        <v>137</v>
      </c>
      <c r="B157" s="74">
        <v>1</v>
      </c>
      <c r="C157" s="75" t="s">
        <v>1211</v>
      </c>
      <c r="D157" s="75" t="s">
        <v>911</v>
      </c>
      <c r="E157" s="75"/>
      <c r="F157" s="76" t="s">
        <v>1212</v>
      </c>
      <c r="G157" s="76">
        <v>974</v>
      </c>
      <c r="H157" s="77">
        <v>30</v>
      </c>
      <c r="I157" s="80" t="str">
        <f t="shared" si="9"/>
        <v/>
      </c>
      <c r="J157" s="167" t="str">
        <f t="shared" si="8"/>
        <v/>
      </c>
      <c r="K157" s="109"/>
      <c r="L157" s="78"/>
      <c r="M157" s="110"/>
      <c r="N157" s="110"/>
      <c r="O157" s="110"/>
      <c r="P157" s="110"/>
      <c r="Q157" s="110"/>
      <c r="R157" s="110"/>
      <c r="S157" s="110"/>
      <c r="T157" s="110"/>
      <c r="U157" s="110"/>
      <c r="V157" s="110"/>
      <c r="W157" s="110"/>
      <c r="X157" s="111"/>
      <c r="Y157" s="111"/>
      <c r="Z157" s="111"/>
      <c r="AA157" s="111"/>
      <c r="AB157" s="111"/>
    </row>
    <row r="158" spans="1:28" s="79" customFormat="1" ht="12.75" customHeight="1" outlineLevel="1">
      <c r="A158" s="26">
        <v>138</v>
      </c>
      <c r="B158" s="74">
        <v>1</v>
      </c>
      <c r="C158" s="75" t="s">
        <v>1213</v>
      </c>
      <c r="D158" s="75" t="s">
        <v>1214</v>
      </c>
      <c r="E158" s="75"/>
      <c r="F158" s="76" t="s">
        <v>878</v>
      </c>
      <c r="G158" s="76">
        <v>1004</v>
      </c>
      <c r="H158" s="77">
        <v>40</v>
      </c>
      <c r="I158" s="80" t="str">
        <f t="shared" si="9"/>
        <v/>
      </c>
      <c r="J158" s="167" t="str">
        <f t="shared" si="8"/>
        <v/>
      </c>
      <c r="K158" s="109"/>
      <c r="L158" s="78"/>
      <c r="M158" s="110"/>
      <c r="N158" s="110"/>
      <c r="O158" s="110"/>
      <c r="P158" s="110"/>
      <c r="Q158" s="110"/>
      <c r="R158" s="110"/>
      <c r="S158" s="110"/>
      <c r="T158" s="110"/>
      <c r="U158" s="110"/>
      <c r="V158" s="110"/>
      <c r="W158" s="110"/>
      <c r="X158" s="111"/>
      <c r="Y158" s="111"/>
      <c r="Z158" s="111"/>
      <c r="AA158" s="111"/>
      <c r="AB158" s="111"/>
    </row>
    <row r="159" spans="1:28" s="79" customFormat="1" ht="24.95" customHeight="1" outlineLevel="1">
      <c r="A159" s="26">
        <v>139</v>
      </c>
      <c r="B159" s="74">
        <v>1</v>
      </c>
      <c r="C159" s="75" t="s">
        <v>1215</v>
      </c>
      <c r="D159" s="75" t="s">
        <v>1216</v>
      </c>
      <c r="E159" s="75" t="s">
        <v>1217</v>
      </c>
      <c r="F159" s="76" t="s">
        <v>878</v>
      </c>
      <c r="G159" s="76">
        <v>1044</v>
      </c>
      <c r="H159" s="77">
        <v>1</v>
      </c>
      <c r="I159" s="80" t="str">
        <f t="shared" si="9"/>
        <v/>
      </c>
      <c r="J159" s="167" t="str">
        <f t="shared" si="8"/>
        <v/>
      </c>
      <c r="K159" s="109"/>
      <c r="L159" s="78"/>
      <c r="M159" s="110"/>
      <c r="N159" s="110"/>
      <c r="O159" s="110"/>
      <c r="P159" s="110"/>
      <c r="Q159" s="110"/>
      <c r="R159" s="110"/>
      <c r="S159" s="110"/>
      <c r="T159" s="110"/>
      <c r="U159" s="110"/>
      <c r="V159" s="110"/>
      <c r="W159" s="110"/>
      <c r="X159" s="111"/>
      <c r="Y159" s="111"/>
      <c r="Z159" s="111"/>
      <c r="AA159" s="111"/>
      <c r="AB159" s="111"/>
    </row>
    <row r="160" spans="1:28" s="79" customFormat="1" ht="12.75" customHeight="1" outlineLevel="1">
      <c r="A160" s="26">
        <v>140</v>
      </c>
      <c r="B160" s="74">
        <v>1</v>
      </c>
      <c r="C160" s="75" t="s">
        <v>5459</v>
      </c>
      <c r="D160" s="75" t="s">
        <v>5458</v>
      </c>
      <c r="E160" s="75"/>
      <c r="F160" s="76" t="s">
        <v>1315</v>
      </c>
      <c r="G160" s="76">
        <v>1045</v>
      </c>
      <c r="H160" s="77">
        <v>50</v>
      </c>
      <c r="I160" s="80" t="str">
        <f>MID($I$1,G160,H160)</f>
        <v/>
      </c>
      <c r="J160" s="167" t="str">
        <f t="shared" si="8"/>
        <v/>
      </c>
      <c r="K160" s="109" t="s">
        <v>5457</v>
      </c>
      <c r="L160" s="78"/>
      <c r="M160" s="110"/>
      <c r="N160" s="110"/>
      <c r="O160" s="110"/>
      <c r="P160" s="110"/>
      <c r="Q160" s="110"/>
      <c r="R160" s="110"/>
      <c r="S160" s="110"/>
      <c r="T160" s="110"/>
      <c r="U160" s="110"/>
      <c r="V160" s="110"/>
      <c r="W160" s="110"/>
      <c r="X160" s="111"/>
      <c r="Y160" s="111"/>
      <c r="Z160" s="111"/>
      <c r="AA160" s="111"/>
      <c r="AB160" s="111"/>
    </row>
    <row r="161" spans="1:28" s="79" customFormat="1" ht="22.5" outlineLevel="1">
      <c r="A161" s="26">
        <v>141</v>
      </c>
      <c r="B161" s="74">
        <v>1</v>
      </c>
      <c r="C161" s="75" t="s">
        <v>5556</v>
      </c>
      <c r="D161" s="75" t="s">
        <v>5553</v>
      </c>
      <c r="E161" s="75"/>
      <c r="F161" s="76" t="s">
        <v>436</v>
      </c>
      <c r="G161" s="76">
        <v>1095</v>
      </c>
      <c r="H161" s="77">
        <v>15</v>
      </c>
      <c r="I161" s="232" t="str">
        <f t="shared" ref="I161:I162" si="10">MID($I$1,G161,H161)</f>
        <v/>
      </c>
      <c r="J161" s="275">
        <f>IF(J162="-",_xlfn.NUMBERVALUE(I161)/100*-1,_xlfn.NUMBERVALUE(I161)/100)</f>
        <v>0</v>
      </c>
      <c r="K161" s="109"/>
      <c r="L161" s="78"/>
      <c r="M161" s="110"/>
      <c r="N161" s="110"/>
      <c r="O161" s="110"/>
      <c r="P161" s="110"/>
      <c r="Q161" s="110"/>
      <c r="R161" s="110"/>
      <c r="S161" s="110"/>
      <c r="T161" s="110"/>
      <c r="U161" s="110"/>
      <c r="V161" s="110"/>
      <c r="W161" s="110"/>
      <c r="X161" s="111"/>
      <c r="Y161" s="111"/>
      <c r="Z161" s="111"/>
      <c r="AA161" s="111"/>
      <c r="AB161" s="111"/>
    </row>
    <row r="162" spans="1:28" s="79" customFormat="1" ht="24.95" customHeight="1" outlineLevel="1">
      <c r="A162" s="26">
        <v>142</v>
      </c>
      <c r="B162" s="74">
        <v>1</v>
      </c>
      <c r="C162" s="75" t="s">
        <v>5552</v>
      </c>
      <c r="D162" s="75" t="s">
        <v>5554</v>
      </c>
      <c r="E162" s="28" t="s">
        <v>208</v>
      </c>
      <c r="F162" s="76" t="s">
        <v>182</v>
      </c>
      <c r="G162" s="76">
        <v>1110</v>
      </c>
      <c r="H162" s="77">
        <v>1</v>
      </c>
      <c r="I162" s="80" t="str">
        <f t="shared" si="10"/>
        <v/>
      </c>
      <c r="J162" s="167" t="str">
        <f t="shared" si="8"/>
        <v/>
      </c>
      <c r="K162" s="109"/>
      <c r="L162" s="78"/>
      <c r="M162" s="110"/>
      <c r="N162" s="110"/>
      <c r="O162" s="110"/>
      <c r="P162" s="110"/>
      <c r="Q162" s="110"/>
      <c r="R162" s="110"/>
      <c r="S162" s="110"/>
      <c r="T162" s="110"/>
      <c r="U162" s="110"/>
      <c r="V162" s="110"/>
      <c r="W162" s="110"/>
      <c r="X162" s="111"/>
      <c r="Y162" s="111"/>
      <c r="Z162" s="111"/>
      <c r="AA162" s="111"/>
      <c r="AB162" s="111"/>
    </row>
    <row r="163" spans="1:28" s="79" customFormat="1" ht="24.95" customHeight="1" outlineLevel="1">
      <c r="A163" s="26">
        <v>143</v>
      </c>
      <c r="B163" s="74">
        <v>1</v>
      </c>
      <c r="C163" s="75" t="s">
        <v>5550</v>
      </c>
      <c r="D163" s="75" t="s">
        <v>5551</v>
      </c>
      <c r="E163" s="28" t="s">
        <v>5555</v>
      </c>
      <c r="F163" s="76" t="s">
        <v>1315</v>
      </c>
      <c r="G163" s="76">
        <v>1111</v>
      </c>
      <c r="H163" s="77">
        <v>80</v>
      </c>
      <c r="I163" s="80" t="str">
        <f t="shared" ref="I163:I165" si="11">MID($I$1,G163,H163)</f>
        <v/>
      </c>
      <c r="J163" s="167" t="str">
        <f t="shared" si="8"/>
        <v/>
      </c>
      <c r="K163" s="109"/>
      <c r="L163" s="78"/>
      <c r="M163" s="110"/>
      <c r="N163" s="110"/>
      <c r="O163" s="110"/>
      <c r="P163" s="110"/>
      <c r="Q163" s="110"/>
      <c r="R163" s="110"/>
      <c r="S163" s="110"/>
      <c r="T163" s="110"/>
      <c r="U163" s="110"/>
      <c r="V163" s="110"/>
      <c r="W163" s="110"/>
      <c r="X163" s="111"/>
      <c r="Y163" s="111"/>
      <c r="Z163" s="111"/>
      <c r="AA163" s="111"/>
      <c r="AB163" s="111"/>
    </row>
    <row r="164" spans="1:28" s="79" customFormat="1" ht="12.75" customHeight="1" outlineLevel="1">
      <c r="A164" s="26">
        <v>144</v>
      </c>
      <c r="B164" s="74">
        <v>1</v>
      </c>
      <c r="C164" s="75" t="s">
        <v>5638</v>
      </c>
      <c r="D164" s="75" t="s">
        <v>5622</v>
      </c>
      <c r="E164" s="75"/>
      <c r="F164" s="76" t="s">
        <v>204</v>
      </c>
      <c r="G164" s="76">
        <v>1191</v>
      </c>
      <c r="H164" s="77">
        <v>17</v>
      </c>
      <c r="I164" s="232" t="str">
        <f t="shared" si="11"/>
        <v/>
      </c>
      <c r="J164" s="275">
        <f>IF(J165="-",_xlfn.NUMBERVALUE(I164)/100*-1,_xlfn.NUMBERVALUE(I164)/100)</f>
        <v>0</v>
      </c>
      <c r="K164" s="109"/>
      <c r="L164" s="78"/>
      <c r="M164" s="110"/>
      <c r="N164" s="110"/>
      <c r="O164" s="110"/>
      <c r="P164" s="110"/>
      <c r="Q164" s="110"/>
      <c r="R164" s="110"/>
      <c r="S164" s="110"/>
      <c r="T164" s="110"/>
      <c r="U164" s="110"/>
      <c r="V164" s="110"/>
      <c r="W164" s="110"/>
      <c r="X164" s="111"/>
      <c r="Y164" s="111"/>
      <c r="Z164" s="111"/>
      <c r="AA164" s="111"/>
      <c r="AB164" s="111"/>
    </row>
    <row r="165" spans="1:28" s="79" customFormat="1" ht="24.95" customHeight="1" outlineLevel="1">
      <c r="A165" s="26">
        <v>145</v>
      </c>
      <c r="B165" s="74">
        <v>1</v>
      </c>
      <c r="C165" s="75" t="s">
        <v>5639</v>
      </c>
      <c r="D165" s="75" t="s">
        <v>5623</v>
      </c>
      <c r="E165" s="28" t="s">
        <v>208</v>
      </c>
      <c r="F165" s="76" t="s">
        <v>182</v>
      </c>
      <c r="G165" s="76">
        <v>1208</v>
      </c>
      <c r="H165" s="77">
        <v>1</v>
      </c>
      <c r="I165" s="80" t="str">
        <f t="shared" si="11"/>
        <v/>
      </c>
      <c r="J165" s="167" t="str">
        <f t="shared" si="8"/>
        <v/>
      </c>
      <c r="K165" s="109"/>
      <c r="L165" s="78"/>
      <c r="M165" s="110"/>
      <c r="N165" s="110"/>
      <c r="O165" s="110"/>
      <c r="P165" s="110"/>
      <c r="Q165" s="110"/>
      <c r="R165" s="110"/>
      <c r="S165" s="110"/>
      <c r="T165" s="110"/>
      <c r="U165" s="110"/>
      <c r="V165" s="110"/>
      <c r="W165" s="110"/>
      <c r="X165" s="111"/>
      <c r="Y165" s="111"/>
      <c r="Z165" s="111"/>
      <c r="AA165" s="111"/>
      <c r="AB165" s="111"/>
    </row>
    <row r="166" spans="1:28" s="79" customFormat="1" ht="22.5" outlineLevel="1">
      <c r="A166" s="26">
        <v>146</v>
      </c>
      <c r="B166" s="74">
        <v>1</v>
      </c>
      <c r="C166" s="75" t="s">
        <v>5652</v>
      </c>
      <c r="D166" s="75" t="s">
        <v>5642</v>
      </c>
      <c r="E166" s="75"/>
      <c r="F166" s="76" t="s">
        <v>204</v>
      </c>
      <c r="G166" s="76">
        <v>1209</v>
      </c>
      <c r="H166" s="77">
        <v>17</v>
      </c>
      <c r="I166" s="80" t="str">
        <f t="shared" ref="I166:I167" si="12">MID($I$1,G166,H166)</f>
        <v/>
      </c>
      <c r="J166" s="275">
        <f>IF(J167="-",_xlfn.NUMBERVALUE(I166)/100*-1,_xlfn.NUMBERVALUE(I166)/100)</f>
        <v>0</v>
      </c>
      <c r="K166" s="109"/>
      <c r="L166" s="78"/>
      <c r="M166" s="110"/>
      <c r="N166" s="110"/>
      <c r="O166" s="110"/>
      <c r="P166" s="110"/>
      <c r="Q166" s="110"/>
      <c r="R166" s="110"/>
      <c r="S166" s="110"/>
      <c r="T166" s="110"/>
      <c r="U166" s="110"/>
      <c r="V166" s="110"/>
      <c r="W166" s="110"/>
      <c r="X166" s="111"/>
      <c r="Y166" s="111"/>
      <c r="Z166" s="111"/>
      <c r="AA166" s="111"/>
      <c r="AB166" s="111"/>
    </row>
    <row r="167" spans="1:28" s="79" customFormat="1" ht="24.95" customHeight="1" outlineLevel="1">
      <c r="A167" s="26">
        <v>147</v>
      </c>
      <c r="B167" s="74">
        <v>1</v>
      </c>
      <c r="C167" s="75" t="s">
        <v>5653</v>
      </c>
      <c r="D167" s="75" t="s">
        <v>5643</v>
      </c>
      <c r="E167" s="28" t="s">
        <v>208</v>
      </c>
      <c r="F167" s="76" t="s">
        <v>182</v>
      </c>
      <c r="G167" s="76">
        <v>1226</v>
      </c>
      <c r="H167" s="77">
        <v>1</v>
      </c>
      <c r="I167" s="80" t="str">
        <f t="shared" si="12"/>
        <v/>
      </c>
      <c r="J167" s="167" t="str">
        <f t="shared" si="8"/>
        <v/>
      </c>
      <c r="K167" s="109"/>
      <c r="L167" s="78"/>
      <c r="M167" s="110"/>
      <c r="N167" s="110"/>
      <c r="O167" s="110"/>
      <c r="P167" s="110"/>
      <c r="Q167" s="110"/>
      <c r="R167" s="110"/>
      <c r="S167" s="110"/>
      <c r="T167" s="110"/>
      <c r="U167" s="110"/>
      <c r="V167" s="110"/>
      <c r="W167" s="110"/>
      <c r="X167" s="111"/>
      <c r="Y167" s="111"/>
      <c r="Z167" s="111"/>
      <c r="AA167" s="111"/>
      <c r="AB167" s="111"/>
    </row>
    <row r="168" spans="1:28" s="79" customFormat="1" ht="22.5" outlineLevel="1">
      <c r="A168" s="26">
        <v>148</v>
      </c>
      <c r="B168" s="74">
        <v>1</v>
      </c>
      <c r="C168" s="75" t="s">
        <v>5654</v>
      </c>
      <c r="D168" s="75" t="s">
        <v>5646</v>
      </c>
      <c r="E168" s="75"/>
      <c r="F168" s="76" t="s">
        <v>204</v>
      </c>
      <c r="G168" s="76">
        <v>1227</v>
      </c>
      <c r="H168" s="77">
        <v>17</v>
      </c>
      <c r="I168" s="80" t="str">
        <f t="shared" ref="I168:I169" si="13">MID($I$1,G168,H168)</f>
        <v/>
      </c>
      <c r="J168" s="275">
        <f>IF(J169="-",_xlfn.NUMBERVALUE(I168)/100*-1,_xlfn.NUMBERVALUE(I168)/100)</f>
        <v>0</v>
      </c>
      <c r="K168" s="109"/>
      <c r="L168" s="78"/>
      <c r="M168" s="110"/>
      <c r="N168" s="110"/>
      <c r="O168" s="110"/>
      <c r="P168" s="110"/>
      <c r="Q168" s="110"/>
      <c r="R168" s="110"/>
      <c r="S168" s="110"/>
      <c r="T168" s="110"/>
      <c r="U168" s="110"/>
      <c r="V168" s="110"/>
      <c r="W168" s="110"/>
      <c r="X168" s="111"/>
      <c r="Y168" s="111"/>
      <c r="Z168" s="111"/>
      <c r="AA168" s="111"/>
      <c r="AB168" s="111"/>
    </row>
    <row r="169" spans="1:28" s="79" customFormat="1" ht="24.95" customHeight="1" outlineLevel="1">
      <c r="A169" s="26">
        <v>149</v>
      </c>
      <c r="B169" s="74">
        <v>1</v>
      </c>
      <c r="C169" s="75" t="s">
        <v>5655</v>
      </c>
      <c r="D169" s="75" t="s">
        <v>5647</v>
      </c>
      <c r="E169" s="28" t="s">
        <v>208</v>
      </c>
      <c r="F169" s="76" t="s">
        <v>182</v>
      </c>
      <c r="G169" s="76">
        <v>1244</v>
      </c>
      <c r="H169" s="77">
        <v>1</v>
      </c>
      <c r="I169" s="80" t="str">
        <f t="shared" si="13"/>
        <v/>
      </c>
      <c r="J169" s="167" t="str">
        <f t="shared" si="8"/>
        <v/>
      </c>
      <c r="K169" s="109"/>
      <c r="L169" s="78"/>
      <c r="M169" s="110"/>
      <c r="N169" s="110"/>
      <c r="O169" s="110"/>
      <c r="P169" s="110"/>
      <c r="Q169" s="110"/>
      <c r="R169" s="110"/>
      <c r="S169" s="110"/>
      <c r="T169" s="110"/>
      <c r="U169" s="110"/>
      <c r="V169" s="110"/>
      <c r="W169" s="110"/>
      <c r="X169" s="111"/>
      <c r="Y169" s="111"/>
      <c r="Z169" s="111"/>
      <c r="AA169" s="111"/>
      <c r="AB169" s="111"/>
    </row>
    <row r="170" spans="1:28" s="79" customFormat="1" ht="22.5" outlineLevel="1">
      <c r="A170" s="26">
        <v>150</v>
      </c>
      <c r="B170" s="74">
        <v>1</v>
      </c>
      <c r="C170" s="26" t="s">
        <v>5656</v>
      </c>
      <c r="D170" s="75" t="s">
        <v>5651</v>
      </c>
      <c r="E170" s="75"/>
      <c r="F170" s="76" t="s">
        <v>204</v>
      </c>
      <c r="G170" s="76">
        <v>1245</v>
      </c>
      <c r="H170" s="77">
        <v>17</v>
      </c>
      <c r="I170" s="80" t="str">
        <f t="shared" ref="I170:I175" si="14">MID($I$1,G170,H170)</f>
        <v/>
      </c>
      <c r="J170" s="275">
        <f>IF(J171="-",_xlfn.NUMBERVALUE(I170)/100*-1,_xlfn.NUMBERVALUE(I170)/100)</f>
        <v>0</v>
      </c>
      <c r="K170" s="109"/>
      <c r="L170" s="78"/>
      <c r="M170" s="110"/>
      <c r="N170" s="110"/>
      <c r="O170" s="110"/>
      <c r="P170" s="110"/>
      <c r="Q170" s="110"/>
      <c r="R170" s="110"/>
      <c r="S170" s="110"/>
      <c r="T170" s="110"/>
      <c r="U170" s="110"/>
      <c r="V170" s="110"/>
      <c r="W170" s="110"/>
      <c r="X170" s="111"/>
      <c r="Y170" s="111"/>
      <c r="Z170" s="111"/>
      <c r="AA170" s="111"/>
      <c r="AB170" s="111"/>
    </row>
    <row r="171" spans="1:28" s="79" customFormat="1" ht="24.95" customHeight="1" outlineLevel="1">
      <c r="A171" s="26">
        <v>151</v>
      </c>
      <c r="B171" s="74">
        <v>1</v>
      </c>
      <c r="C171" s="26" t="s">
        <v>5657</v>
      </c>
      <c r="D171" s="75" t="s">
        <v>5650</v>
      </c>
      <c r="E171" s="28" t="s">
        <v>208</v>
      </c>
      <c r="F171" s="76" t="s">
        <v>182</v>
      </c>
      <c r="G171" s="76">
        <v>1262</v>
      </c>
      <c r="H171" s="77">
        <v>1</v>
      </c>
      <c r="I171" s="80" t="str">
        <f t="shared" si="14"/>
        <v/>
      </c>
      <c r="J171" s="33" t="str">
        <f t="shared" si="8"/>
        <v/>
      </c>
      <c r="K171" s="109"/>
      <c r="L171" s="78"/>
      <c r="M171" s="110"/>
      <c r="N171" s="110"/>
      <c r="O171" s="110"/>
      <c r="P171" s="110"/>
      <c r="Q171" s="110"/>
      <c r="R171" s="110"/>
      <c r="S171" s="110"/>
      <c r="T171" s="110"/>
      <c r="U171" s="110"/>
      <c r="V171" s="110"/>
      <c r="W171" s="110"/>
      <c r="X171" s="111"/>
      <c r="Y171" s="111"/>
      <c r="Z171" s="111"/>
      <c r="AA171" s="111"/>
      <c r="AB171" s="111"/>
    </row>
    <row r="172" spans="1:28" s="79" customFormat="1" ht="11.25" outlineLevel="1">
      <c r="A172" s="26">
        <v>152</v>
      </c>
      <c r="B172" s="74">
        <v>1</v>
      </c>
      <c r="C172" s="26" t="s">
        <v>5855</v>
      </c>
      <c r="D172" s="75" t="s">
        <v>5857</v>
      </c>
      <c r="E172" s="75"/>
      <c r="F172" s="76" t="s">
        <v>204</v>
      </c>
      <c r="G172" s="76">
        <f>G171+H171</f>
        <v>1263</v>
      </c>
      <c r="H172" s="77">
        <v>17</v>
      </c>
      <c r="I172" s="232" t="str">
        <f t="shared" ref="I172:I173" si="15">MID($I$1,G172,H172)</f>
        <v/>
      </c>
      <c r="J172" s="321">
        <f>IF(J173="-",_xlfn.NUMBERVALUE(I172)/100*-1,_xlfn.NUMBERVALUE(I172)/100)</f>
        <v>0</v>
      </c>
      <c r="K172" s="109"/>
      <c r="L172" s="78"/>
      <c r="M172" s="110"/>
      <c r="N172" s="110"/>
      <c r="O172" s="110"/>
      <c r="P172" s="110"/>
      <c r="Q172" s="110"/>
      <c r="R172" s="110"/>
      <c r="S172" s="110"/>
      <c r="T172" s="110"/>
      <c r="U172" s="110"/>
      <c r="V172" s="110"/>
      <c r="W172" s="110"/>
      <c r="X172" s="111"/>
      <c r="Y172" s="111"/>
      <c r="Z172" s="111"/>
      <c r="AA172" s="111"/>
      <c r="AB172" s="111"/>
    </row>
    <row r="173" spans="1:28" s="79" customFormat="1" ht="24.95" customHeight="1" outlineLevel="1">
      <c r="A173" s="26">
        <v>153</v>
      </c>
      <c r="B173" s="74">
        <v>1</v>
      </c>
      <c r="C173" s="26" t="s">
        <v>5856</v>
      </c>
      <c r="D173" s="75" t="s">
        <v>5858</v>
      </c>
      <c r="E173" s="28" t="s">
        <v>208</v>
      </c>
      <c r="F173" s="76" t="s">
        <v>182</v>
      </c>
      <c r="G173" s="76">
        <f t="shared" ref="G173:G174" si="16">G172+H172</f>
        <v>1280</v>
      </c>
      <c r="H173" s="77">
        <v>1</v>
      </c>
      <c r="I173" s="86" t="str">
        <f t="shared" si="15"/>
        <v/>
      </c>
      <c r="J173" s="213" t="str">
        <f t="shared" ref="J173" si="17">I173</f>
        <v/>
      </c>
      <c r="K173" s="109"/>
      <c r="L173" s="78"/>
      <c r="M173" s="110"/>
      <c r="N173" s="110"/>
      <c r="O173" s="110"/>
      <c r="P173" s="110"/>
      <c r="Q173" s="110"/>
      <c r="R173" s="110"/>
      <c r="S173" s="110"/>
      <c r="T173" s="110"/>
      <c r="U173" s="110"/>
      <c r="V173" s="110"/>
      <c r="W173" s="110"/>
      <c r="X173" s="111"/>
      <c r="Y173" s="111"/>
      <c r="Z173" s="111"/>
      <c r="AA173" s="111"/>
      <c r="AB173" s="111"/>
    </row>
    <row r="174" spans="1:28" s="36" customFormat="1" ht="12.75" customHeight="1">
      <c r="A174" s="26">
        <v>154</v>
      </c>
      <c r="B174" s="27">
        <v>1</v>
      </c>
      <c r="C174" s="26" t="s">
        <v>5861</v>
      </c>
      <c r="D174" s="28" t="s">
        <v>5854</v>
      </c>
      <c r="E174" s="28"/>
      <c r="F174" s="30" t="s">
        <v>153</v>
      </c>
      <c r="G174" s="76">
        <f t="shared" si="16"/>
        <v>1281</v>
      </c>
      <c r="H174" s="32">
        <v>6</v>
      </c>
      <c r="I174" s="33" t="str">
        <f t="shared" si="14"/>
        <v/>
      </c>
      <c r="J174" s="243">
        <f>_xlfn.NUMBERVALUE(I174)</f>
        <v>0</v>
      </c>
      <c r="K174" s="96"/>
      <c r="L174" s="34"/>
      <c r="M174" s="95"/>
      <c r="N174" s="95"/>
      <c r="O174" s="95"/>
      <c r="P174" s="95"/>
      <c r="Q174" s="95"/>
      <c r="R174" s="95"/>
      <c r="S174" s="95"/>
      <c r="T174" s="95"/>
      <c r="U174" s="95"/>
      <c r="V174" s="95"/>
      <c r="W174" s="95"/>
      <c r="X174" s="95"/>
      <c r="Y174" s="95"/>
      <c r="Z174" s="95"/>
      <c r="AA174" s="95"/>
      <c r="AB174" s="95"/>
    </row>
    <row r="175" spans="1:28" s="36" customFormat="1" ht="12.75" customHeight="1" thickBot="1">
      <c r="A175" s="26">
        <v>155</v>
      </c>
      <c r="B175" s="27">
        <v>1</v>
      </c>
      <c r="C175" s="26" t="s">
        <v>5862</v>
      </c>
      <c r="D175" s="28" t="s">
        <v>5859</v>
      </c>
      <c r="E175" s="28"/>
      <c r="F175" s="30" t="s">
        <v>837</v>
      </c>
      <c r="G175" s="31">
        <f>G174+H174</f>
        <v>1287</v>
      </c>
      <c r="H175" s="32">
        <v>15</v>
      </c>
      <c r="I175" s="133" t="str">
        <f t="shared" si="14"/>
        <v/>
      </c>
      <c r="J175" s="322">
        <f>_xlfn.NUMBERVALUE(I175)</f>
        <v>0</v>
      </c>
      <c r="K175" s="96" t="s">
        <v>5860</v>
      </c>
      <c r="L175" s="34"/>
      <c r="M175" s="95"/>
      <c r="N175" s="95"/>
      <c r="O175" s="95"/>
      <c r="P175" s="95"/>
      <c r="Q175" s="95"/>
      <c r="R175" s="95"/>
      <c r="S175" s="95"/>
      <c r="T175" s="95"/>
      <c r="U175" s="95"/>
      <c r="V175" s="95"/>
      <c r="W175" s="95"/>
      <c r="X175" s="95"/>
      <c r="Y175" s="95"/>
      <c r="Z175" s="95"/>
      <c r="AA175" s="95"/>
      <c r="AB175" s="95"/>
    </row>
    <row r="176" spans="1:28" s="79" customFormat="1" ht="12.75" customHeight="1" thickTop="1">
      <c r="A176" s="88"/>
      <c r="B176" s="89"/>
      <c r="C176" s="88"/>
      <c r="D176" s="88"/>
      <c r="E176" s="88"/>
      <c r="F176" s="88"/>
      <c r="G176" s="88"/>
      <c r="H176" s="88"/>
      <c r="I176" s="90"/>
      <c r="J176" s="90"/>
      <c r="K176" s="112"/>
      <c r="L176" s="88"/>
      <c r="M176" s="110"/>
      <c r="N176" s="110"/>
      <c r="O176" s="110"/>
      <c r="P176" s="110"/>
      <c r="Q176" s="110"/>
      <c r="R176" s="110"/>
      <c r="S176" s="110"/>
      <c r="T176" s="110"/>
      <c r="U176" s="110"/>
      <c r="V176" s="110"/>
      <c r="W176" s="110"/>
      <c r="X176" s="111"/>
      <c r="Y176" s="111"/>
      <c r="Z176" s="111"/>
      <c r="AA176" s="111"/>
      <c r="AB176" s="111"/>
    </row>
    <row r="177" spans="1:28" s="79" customFormat="1" ht="12.75" customHeight="1">
      <c r="A177" s="88"/>
      <c r="B177" s="89"/>
      <c r="C177" s="88"/>
      <c r="D177" s="88"/>
      <c r="E177" s="88"/>
      <c r="F177" s="88"/>
      <c r="G177" s="88"/>
      <c r="H177" s="88"/>
      <c r="I177" s="90"/>
      <c r="J177" s="90"/>
      <c r="K177" s="112"/>
      <c r="L177" s="88"/>
      <c r="M177" s="110"/>
      <c r="N177" s="110"/>
      <c r="O177" s="110"/>
      <c r="P177" s="110"/>
      <c r="Q177" s="110"/>
      <c r="R177" s="110"/>
      <c r="S177" s="110"/>
      <c r="T177" s="110"/>
      <c r="U177" s="110"/>
      <c r="V177" s="110"/>
      <c r="W177" s="110"/>
      <c r="X177" s="111"/>
      <c r="Y177" s="111"/>
      <c r="Z177" s="111"/>
      <c r="AA177" s="111"/>
      <c r="AB177" s="111"/>
    </row>
    <row r="178" spans="1:28" s="79" customFormat="1" ht="12.75" customHeight="1">
      <c r="A178" s="88"/>
      <c r="B178" s="89"/>
      <c r="C178" s="88"/>
      <c r="D178" s="88"/>
      <c r="E178" s="88"/>
      <c r="F178" s="88"/>
      <c r="G178" s="88"/>
      <c r="H178" s="88"/>
      <c r="I178" s="90"/>
      <c r="J178" s="90"/>
      <c r="K178" s="112"/>
      <c r="L178" s="88"/>
      <c r="M178" s="110"/>
      <c r="N178" s="110"/>
      <c r="O178" s="110"/>
      <c r="P178" s="110"/>
      <c r="Q178" s="110"/>
      <c r="R178" s="110"/>
      <c r="S178" s="110"/>
      <c r="T178" s="110"/>
      <c r="U178" s="110"/>
      <c r="V178" s="110"/>
      <c r="W178" s="110"/>
      <c r="X178" s="111"/>
      <c r="Y178" s="111"/>
      <c r="Z178" s="111"/>
      <c r="AA178" s="111"/>
      <c r="AB178" s="111"/>
    </row>
  </sheetData>
  <autoFilter ref="A1:L171" xr:uid="{00000000-0009-0000-0000-000004000000}">
    <filterColumn colId="11">
      <filters blank="1"/>
    </filterColumn>
  </autoFilter>
  <conditionalFormatting sqref="A63:K64 B35:I35 A34:A35 B67:I67 B65:K65 A65:A67 L35:L65 A176:L205 E164:I165 E167:F167 E166 E169:F169 E168 E171:F171 H166:I171 E170 A36:I62 K35:K62 A68:I72 K67:K72 K164:K171 A23:K23 A22:I22 K22 A24:I24 K24 A125:K127 A124:I124 K124 A108:K108 A107:I107 K107 A110:K123 A109:I109 K109 A2:K21 A25:K33 A73:K106 L67:L159 A128:I159 K128:K159 J140">
    <cfRule type="expression" dxfId="869" priority="79">
      <formula>$K2&lt;&gt;""</formula>
    </cfRule>
  </conditionalFormatting>
  <conditionalFormatting sqref="L2:L33">
    <cfRule type="expression" dxfId="868" priority="78">
      <formula>$K2&lt;&gt;""</formula>
    </cfRule>
  </conditionalFormatting>
  <conditionalFormatting sqref="B34:K34">
    <cfRule type="expression" dxfId="867" priority="77">
      <formula>$K34&lt;&gt;""</formula>
    </cfRule>
  </conditionalFormatting>
  <conditionalFormatting sqref="B66:K66">
    <cfRule type="expression" dxfId="866" priority="76">
      <formula>$K66&lt;&gt;""</formula>
    </cfRule>
  </conditionalFormatting>
  <conditionalFormatting sqref="L66">
    <cfRule type="expression" dxfId="865" priority="75">
      <formula>$K66&lt;&gt;""</formula>
    </cfRule>
  </conditionalFormatting>
  <conditionalFormatting sqref="L34">
    <cfRule type="expression" dxfId="864" priority="74">
      <formula>$K34&lt;&gt;""</formula>
    </cfRule>
  </conditionalFormatting>
  <conditionalFormatting sqref="A160:I160 K160">
    <cfRule type="expression" dxfId="863" priority="69">
      <formula>$K160&lt;&gt;""</formula>
    </cfRule>
  </conditionalFormatting>
  <conditionalFormatting sqref="L160">
    <cfRule type="expression" dxfId="862" priority="68">
      <formula>$K160&lt;&gt;""</formula>
    </cfRule>
  </conditionalFormatting>
  <conditionalFormatting sqref="A161:I162 K161:K162">
    <cfRule type="expression" dxfId="861" priority="67">
      <formula>$K161&lt;&gt;""</formula>
    </cfRule>
  </conditionalFormatting>
  <conditionalFormatting sqref="L161:L162">
    <cfRule type="expression" dxfId="860" priority="66">
      <formula>$K161&lt;&gt;""</formula>
    </cfRule>
  </conditionalFormatting>
  <conditionalFormatting sqref="A163:I163 K163">
    <cfRule type="expression" dxfId="859" priority="65">
      <formula>$K163&lt;&gt;""</formula>
    </cfRule>
  </conditionalFormatting>
  <conditionalFormatting sqref="L163">
    <cfRule type="expression" dxfId="858" priority="64">
      <formula>$K163&lt;&gt;""</formula>
    </cfRule>
  </conditionalFormatting>
  <conditionalFormatting sqref="A164:C165">
    <cfRule type="expression" dxfId="857" priority="63">
      <formula>$K164&lt;&gt;""</formula>
    </cfRule>
  </conditionalFormatting>
  <conditionalFormatting sqref="L164:L165">
    <cfRule type="expression" dxfId="856" priority="62">
      <formula>$K164&lt;&gt;""</formula>
    </cfRule>
  </conditionalFormatting>
  <conditionalFormatting sqref="D165">
    <cfRule type="expression" dxfId="855" priority="60">
      <formula>$K165&lt;&gt;""</formula>
    </cfRule>
  </conditionalFormatting>
  <conditionalFormatting sqref="D164">
    <cfRule type="expression" dxfId="854" priority="61">
      <formula>$K164&lt;&gt;""</formula>
    </cfRule>
  </conditionalFormatting>
  <conditionalFormatting sqref="A166:C167">
    <cfRule type="expression" dxfId="853" priority="59">
      <formula>$K166&lt;&gt;""</formula>
    </cfRule>
  </conditionalFormatting>
  <conditionalFormatting sqref="L166:L167">
    <cfRule type="expression" dxfId="852" priority="58">
      <formula>$K166&lt;&gt;""</formula>
    </cfRule>
  </conditionalFormatting>
  <conditionalFormatting sqref="D166">
    <cfRule type="expression" dxfId="851" priority="57">
      <formula>$K166&lt;&gt;""</formula>
    </cfRule>
  </conditionalFormatting>
  <conditionalFormatting sqref="D167">
    <cfRule type="expression" dxfId="850" priority="55">
      <formula>$K167&lt;&gt;""</formula>
    </cfRule>
  </conditionalFormatting>
  <conditionalFormatting sqref="G166">
    <cfRule type="expression" dxfId="849" priority="54">
      <formula>$K166&lt;&gt;""</formula>
    </cfRule>
  </conditionalFormatting>
  <conditionalFormatting sqref="G167">
    <cfRule type="expression" dxfId="848" priority="53">
      <formula>$K167&lt;&gt;""</formula>
    </cfRule>
  </conditionalFormatting>
  <conditionalFormatting sqref="A168:C169">
    <cfRule type="expression" dxfId="847" priority="52">
      <formula>$K168&lt;&gt;""</formula>
    </cfRule>
  </conditionalFormatting>
  <conditionalFormatting sqref="L168:L169">
    <cfRule type="expression" dxfId="846" priority="51">
      <formula>$K168&lt;&gt;""</formula>
    </cfRule>
  </conditionalFormatting>
  <conditionalFormatting sqref="D168">
    <cfRule type="expression" dxfId="845" priority="50">
      <formula>$K168&lt;&gt;""</formula>
    </cfRule>
  </conditionalFormatting>
  <conditionalFormatting sqref="G168">
    <cfRule type="expression" dxfId="844" priority="48">
      <formula>$K168&lt;&gt;""</formula>
    </cfRule>
  </conditionalFormatting>
  <conditionalFormatting sqref="G169">
    <cfRule type="expression" dxfId="843" priority="47">
      <formula>$K169&lt;&gt;""</formula>
    </cfRule>
  </conditionalFormatting>
  <conditionalFormatting sqref="D169">
    <cfRule type="expression" dxfId="842" priority="46">
      <formula>$K169&lt;&gt;""</formula>
    </cfRule>
  </conditionalFormatting>
  <conditionalFormatting sqref="A170:B170 B171 A171:A174">
    <cfRule type="expression" dxfId="841" priority="45">
      <formula>$K170&lt;&gt;""</formula>
    </cfRule>
  </conditionalFormatting>
  <conditionalFormatting sqref="L170:L171">
    <cfRule type="expression" dxfId="840" priority="44">
      <formula>$K170&lt;&gt;""</formula>
    </cfRule>
  </conditionalFormatting>
  <conditionalFormatting sqref="G170">
    <cfRule type="expression" dxfId="839" priority="42">
      <formula>$K170&lt;&gt;""</formula>
    </cfRule>
  </conditionalFormatting>
  <conditionalFormatting sqref="G171">
    <cfRule type="expression" dxfId="838" priority="41">
      <formula>$K171&lt;&gt;""</formula>
    </cfRule>
  </conditionalFormatting>
  <conditionalFormatting sqref="D171">
    <cfRule type="expression" dxfId="837" priority="36">
      <formula>$K171&lt;&gt;""</formula>
    </cfRule>
  </conditionalFormatting>
  <conditionalFormatting sqref="C170">
    <cfRule type="expression" dxfId="836" priority="39">
      <formula>$K170&lt;&gt;""</formula>
    </cfRule>
  </conditionalFormatting>
  <conditionalFormatting sqref="D170">
    <cfRule type="expression" dxfId="835" priority="38">
      <formula>$K170&lt;&gt;""</formula>
    </cfRule>
  </conditionalFormatting>
  <conditionalFormatting sqref="C171">
    <cfRule type="expression" dxfId="834" priority="37">
      <formula>$K171&lt;&gt;""</formula>
    </cfRule>
  </conditionalFormatting>
  <conditionalFormatting sqref="F166">
    <cfRule type="expression" dxfId="833" priority="35">
      <formula>$K166&lt;&gt;""</formula>
    </cfRule>
  </conditionalFormatting>
  <conditionalFormatting sqref="F168">
    <cfRule type="expression" dxfId="832" priority="34">
      <formula>$K168&lt;&gt;""</formula>
    </cfRule>
  </conditionalFormatting>
  <conditionalFormatting sqref="F170">
    <cfRule type="expression" dxfId="831" priority="33">
      <formula>$K170&lt;&gt;""</formula>
    </cfRule>
  </conditionalFormatting>
  <conditionalFormatting sqref="J68:J69 J37:J38 J128:J129 J42 J44 J46 J48 J50 J52 J54:J61 J132 J134 J136 J138 J147 J149:J153 J156:J160 J162:J163 J165 J167 J169 J171 J142 J40 J71 J144:J145">
    <cfRule type="expression" dxfId="830" priority="32">
      <formula>$K37&lt;&gt;""</formula>
    </cfRule>
  </conditionalFormatting>
  <conditionalFormatting sqref="J35">
    <cfRule type="expression" dxfId="829" priority="27">
      <formula>$K35&lt;&gt;""</formula>
    </cfRule>
  </conditionalFormatting>
  <conditionalFormatting sqref="J141">
    <cfRule type="expression" dxfId="828" priority="24">
      <formula>$K141&lt;&gt;""</formula>
    </cfRule>
  </conditionalFormatting>
  <conditionalFormatting sqref="J107">
    <cfRule type="expression" dxfId="827" priority="23">
      <formula>$K107&lt;&gt;""</formula>
    </cfRule>
  </conditionalFormatting>
  <conditionalFormatting sqref="J109">
    <cfRule type="expression" dxfId="826" priority="22">
      <formula>$K109&lt;&gt;""</formula>
    </cfRule>
  </conditionalFormatting>
  <conditionalFormatting sqref="J154 J130 J72 J67 J62">
    <cfRule type="expression" dxfId="825" priority="20">
      <formula>$K62&lt;&gt;""</formula>
    </cfRule>
  </conditionalFormatting>
  <conditionalFormatting sqref="J170 J168 J166 J164 J161 J155 J148 J146 J143 J137 J135 J133 J131 J124 J70 J53 J51 J49 J47 J45 J43 J41 J39 J24 J22">
    <cfRule type="expression" dxfId="824" priority="19">
      <formula>$K22&lt;&gt;""</formula>
    </cfRule>
  </conditionalFormatting>
  <conditionalFormatting sqref="J36">
    <cfRule type="expression" dxfId="823" priority="18">
      <formula>$K36&lt;&gt;""</formula>
    </cfRule>
  </conditionalFormatting>
  <conditionalFormatting sqref="J139">
    <cfRule type="expression" dxfId="822" priority="17">
      <formula>$K139&lt;&gt;""</formula>
    </cfRule>
  </conditionalFormatting>
  <conditionalFormatting sqref="B174:F174 H174:K174">
    <cfRule type="expression" dxfId="821" priority="16">
      <formula>$K174&lt;&gt;""</formula>
    </cfRule>
  </conditionalFormatting>
  <conditionalFormatting sqref="L174">
    <cfRule type="expression" dxfId="820" priority="15">
      <formula>$K174&lt;&gt;""</formula>
    </cfRule>
  </conditionalFormatting>
  <conditionalFormatting sqref="E173:F173 H172:I173 E172 K172:K173">
    <cfRule type="expression" dxfId="819" priority="14">
      <formula>$K172&lt;&gt;""</formula>
    </cfRule>
  </conditionalFormatting>
  <conditionalFormatting sqref="B172:B173">
    <cfRule type="expression" dxfId="818" priority="13">
      <formula>$K172&lt;&gt;""</formula>
    </cfRule>
  </conditionalFormatting>
  <conditionalFormatting sqref="L172:L173">
    <cfRule type="expression" dxfId="817" priority="12">
      <formula>$K172&lt;&gt;""</formula>
    </cfRule>
  </conditionalFormatting>
  <conditionalFormatting sqref="G172:G174">
    <cfRule type="expression" dxfId="816" priority="11">
      <formula>$K172&lt;&gt;""</formula>
    </cfRule>
  </conditionalFormatting>
  <conditionalFormatting sqref="D173">
    <cfRule type="expression" dxfId="815" priority="6">
      <formula>$K173&lt;&gt;""</formula>
    </cfRule>
  </conditionalFormatting>
  <conditionalFormatting sqref="C172">
    <cfRule type="expression" dxfId="814" priority="9">
      <formula>$K172&lt;&gt;""</formula>
    </cfRule>
  </conditionalFormatting>
  <conditionalFormatting sqref="D172">
    <cfRule type="expression" dxfId="813" priority="8">
      <formula>$K172&lt;&gt;""</formula>
    </cfRule>
  </conditionalFormatting>
  <conditionalFormatting sqref="C173">
    <cfRule type="expression" dxfId="812" priority="7">
      <formula>$K173&lt;&gt;""</formula>
    </cfRule>
  </conditionalFormatting>
  <conditionalFormatting sqref="F172">
    <cfRule type="expression" dxfId="811" priority="5">
      <formula>$K172&lt;&gt;""</formula>
    </cfRule>
  </conditionalFormatting>
  <conditionalFormatting sqref="J173">
    <cfRule type="expression" dxfId="810" priority="4">
      <formula>$K173&lt;&gt;""</formula>
    </cfRule>
  </conditionalFormatting>
  <conditionalFormatting sqref="J172">
    <cfRule type="expression" dxfId="809" priority="3">
      <formula>$K172&lt;&gt;""</formula>
    </cfRule>
  </conditionalFormatting>
  <conditionalFormatting sqref="A175:I175 K175:L175">
    <cfRule type="expression" dxfId="808" priority="2">
      <formula>$K175&lt;&gt;""</formula>
    </cfRule>
  </conditionalFormatting>
  <conditionalFormatting sqref="J175">
    <cfRule type="expression" dxfId="807" priority="1">
      <formula>$K175&lt;&gt;""</formula>
    </cfRule>
  </conditionalFormatting>
  <hyperlinks>
    <hyperlink ref="K99" r:id="rId1" xr:uid="{00000000-0004-0000-0400-000000000000}"/>
    <hyperlink ref="K101" r:id="rId2" xr:uid="{00000000-0004-0000-0400-000001000000}"/>
    <hyperlink ref="K9" r:id="rId3" xr:uid="{00000000-0004-0000-0400-000002000000}"/>
  </hyperlinks>
  <pageMargins left="0.75" right="0.75" top="1" bottom="1" header="0.5" footer="0.5"/>
  <pageSetup paperSize="9" orientation="portrait" r:id="rId4"/>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filterMode="1">
    <tabColor rgb="FF92D050"/>
    <outlinePr summaryBelow="0"/>
  </sheetPr>
  <dimension ref="A1:AC148"/>
  <sheetViews>
    <sheetView zoomScaleNormal="100" workbookViewId="0">
      <pane xSplit="10" ySplit="1" topLeftCell="O21" activePane="bottomRight" state="frozen"/>
      <selection pane="topRight" activeCell="K1" sqref="K1"/>
      <selection pane="bottomLeft" activeCell="A2" sqref="A2"/>
      <selection pane="bottomRight" activeCell="A35" sqref="A35"/>
    </sheetView>
  </sheetViews>
  <sheetFormatPr defaultRowHeight="15.95" customHeight="1" outlineLevelRow="1"/>
  <cols>
    <col min="1" max="1" width="4.3984375" style="88" bestFit="1" customWidth="1"/>
    <col min="2" max="2" width="2.19921875" style="89" customWidth="1"/>
    <col min="3" max="3" width="16.59765625" style="88" bestFit="1" customWidth="1"/>
    <col min="4" max="4" width="39.796875" style="88" bestFit="1" customWidth="1"/>
    <col min="5" max="5" width="26.3984375" style="88" customWidth="1"/>
    <col min="6" max="6" width="6.796875" style="88" customWidth="1"/>
    <col min="7" max="7" width="5.69921875" style="88" bestFit="1" customWidth="1"/>
    <col min="8" max="8" width="5.19921875" style="88" customWidth="1"/>
    <col min="9" max="10" width="13.09765625" style="90" customWidth="1"/>
    <col min="11" max="15" width="20.8984375" style="88" customWidth="1"/>
    <col min="16" max="16" width="8.796875" style="25"/>
    <col min="17" max="16384" width="8.796875" style="2"/>
  </cols>
  <sheetData>
    <row r="1" spans="1:16" ht="49.5" customHeight="1">
      <c r="A1" s="15" t="s">
        <v>134</v>
      </c>
      <c r="B1" s="16" t="s">
        <v>135</v>
      </c>
      <c r="C1" s="15" t="s">
        <v>136</v>
      </c>
      <c r="D1" s="15" t="s">
        <v>137</v>
      </c>
      <c r="E1" s="91" t="s">
        <v>953</v>
      </c>
      <c r="F1" s="91" t="s">
        <v>139</v>
      </c>
      <c r="G1" s="20" t="s">
        <v>140</v>
      </c>
      <c r="H1" s="22" t="s">
        <v>141</v>
      </c>
      <c r="I1" s="92"/>
      <c r="J1" s="242" t="s">
        <v>5658</v>
      </c>
      <c r="K1" s="94" t="s">
        <v>1218</v>
      </c>
      <c r="L1" s="91" t="s">
        <v>1219</v>
      </c>
      <c r="M1" s="91" t="s">
        <v>1220</v>
      </c>
      <c r="N1" s="91" t="s">
        <v>5754</v>
      </c>
      <c r="O1" s="91" t="s">
        <v>147</v>
      </c>
    </row>
    <row r="2" spans="1:16" s="36" customFormat="1" ht="12.75" hidden="1" customHeight="1">
      <c r="A2" s="40">
        <v>1</v>
      </c>
      <c r="B2" s="41">
        <v>1</v>
      </c>
      <c r="C2" s="40" t="s">
        <v>1221</v>
      </c>
      <c r="D2" s="40" t="s">
        <v>1222</v>
      </c>
      <c r="E2" s="40"/>
      <c r="F2" s="40" t="s">
        <v>254</v>
      </c>
      <c r="G2" s="43">
        <v>1</v>
      </c>
      <c r="H2" s="44">
        <v>6</v>
      </c>
      <c r="I2" s="45" t="str">
        <f>MID($I$1,G2,H2)</f>
        <v/>
      </c>
      <c r="J2" s="45" t="str">
        <f>I2</f>
        <v/>
      </c>
      <c r="K2" s="113"/>
      <c r="L2" s="43"/>
      <c r="M2" s="43"/>
      <c r="N2" s="43"/>
      <c r="O2" s="43" t="s">
        <v>10</v>
      </c>
      <c r="P2" s="95"/>
    </row>
    <row r="3" spans="1:16" s="36" customFormat="1" ht="12.75" hidden="1" customHeight="1">
      <c r="A3" s="40">
        <f>IF(B3=1,TRUNC(A2)+1,A2+0.1)</f>
        <v>2</v>
      </c>
      <c r="B3" s="41">
        <v>1</v>
      </c>
      <c r="C3" s="40" t="s">
        <v>1223</v>
      </c>
      <c r="D3" s="40" t="s">
        <v>1224</v>
      </c>
      <c r="E3" s="40"/>
      <c r="F3" s="40" t="s">
        <v>182</v>
      </c>
      <c r="G3" s="43">
        <v>7</v>
      </c>
      <c r="H3" s="44">
        <v>1</v>
      </c>
      <c r="I3" s="45" t="str">
        <f t="shared" ref="I3:I75" si="0">MID($I$1,G3,H3)</f>
        <v/>
      </c>
      <c r="J3" s="45" t="str">
        <f t="shared" ref="J3:J66" si="1">I3</f>
        <v/>
      </c>
      <c r="K3" s="113"/>
      <c r="L3" s="43"/>
      <c r="M3" s="43"/>
      <c r="N3" s="43"/>
      <c r="O3" s="43" t="s">
        <v>10</v>
      </c>
      <c r="P3" s="95"/>
    </row>
    <row r="4" spans="1:16" s="36" customFormat="1" ht="12.75" customHeight="1">
      <c r="A4" s="26">
        <f t="shared" ref="A4:A71" si="2">IF(B4=1,TRUNC(A3)+1,A3+0.1)</f>
        <v>3</v>
      </c>
      <c r="B4" s="27">
        <v>1</v>
      </c>
      <c r="C4" s="26" t="s">
        <v>1225</v>
      </c>
      <c r="D4" s="26" t="s">
        <v>1226</v>
      </c>
      <c r="E4" s="26"/>
      <c r="F4" s="35" t="s">
        <v>307</v>
      </c>
      <c r="G4" s="31">
        <v>8</v>
      </c>
      <c r="H4" s="32">
        <v>14</v>
      </c>
      <c r="I4" s="33" t="str">
        <f t="shared" si="0"/>
        <v/>
      </c>
      <c r="J4" s="33" t="str">
        <f t="shared" si="1"/>
        <v/>
      </c>
      <c r="K4" s="114" t="s">
        <v>164</v>
      </c>
      <c r="L4" s="114" t="s">
        <v>164</v>
      </c>
      <c r="M4" s="31" t="s">
        <v>164</v>
      </c>
      <c r="N4" s="31" t="s">
        <v>164</v>
      </c>
      <c r="O4" s="31"/>
      <c r="P4" s="95"/>
    </row>
    <row r="5" spans="1:16" s="36" customFormat="1" ht="12.75" customHeight="1" outlineLevel="1">
      <c r="A5" s="35">
        <f t="shared" si="2"/>
        <v>3.1</v>
      </c>
      <c r="B5" s="37">
        <v>2</v>
      </c>
      <c r="C5" s="30" t="s">
        <v>1227</v>
      </c>
      <c r="D5" s="30" t="s">
        <v>757</v>
      </c>
      <c r="E5" s="115"/>
      <c r="F5" s="35" t="s">
        <v>153</v>
      </c>
      <c r="G5" s="31">
        <v>8</v>
      </c>
      <c r="H5" s="32">
        <v>6</v>
      </c>
      <c r="I5" s="33" t="str">
        <f t="shared" si="0"/>
        <v/>
      </c>
      <c r="J5" s="244">
        <f>_xlfn.NUMBERVALUE(I5)</f>
        <v>0</v>
      </c>
      <c r="K5" s="114"/>
      <c r="L5" s="31"/>
      <c r="M5" s="31"/>
      <c r="N5" s="31"/>
      <c r="O5" s="31"/>
      <c r="P5" s="95"/>
    </row>
    <row r="6" spans="1:16" s="36" customFormat="1" ht="22.5" outlineLevel="1">
      <c r="A6" s="35">
        <f t="shared" si="2"/>
        <v>3.2</v>
      </c>
      <c r="B6" s="37">
        <v>2</v>
      </c>
      <c r="C6" s="30" t="s">
        <v>1228</v>
      </c>
      <c r="D6" s="30" t="s">
        <v>1229</v>
      </c>
      <c r="E6" s="115"/>
      <c r="F6" s="35" t="s">
        <v>156</v>
      </c>
      <c r="G6" s="31">
        <v>14</v>
      </c>
      <c r="H6" s="32">
        <v>2</v>
      </c>
      <c r="I6" s="33" t="str">
        <f t="shared" si="0"/>
        <v/>
      </c>
      <c r="J6" s="33" t="str">
        <f t="shared" si="1"/>
        <v/>
      </c>
      <c r="K6" s="124" t="s">
        <v>1230</v>
      </c>
      <c r="L6" s="116" t="s">
        <v>1230</v>
      </c>
      <c r="M6" s="116" t="s">
        <v>1230</v>
      </c>
      <c r="N6" s="116" t="s">
        <v>1230</v>
      </c>
      <c r="O6" s="116"/>
      <c r="P6" s="95"/>
    </row>
    <row r="7" spans="1:16" s="36" customFormat="1" ht="12.75" customHeight="1" outlineLevel="1">
      <c r="A7" s="35">
        <f t="shared" si="2"/>
        <v>3.3000000000000003</v>
      </c>
      <c r="B7" s="37">
        <v>2</v>
      </c>
      <c r="C7" s="30" t="s">
        <v>1231</v>
      </c>
      <c r="D7" s="30" t="s">
        <v>1232</v>
      </c>
      <c r="E7" s="115"/>
      <c r="F7" s="35" t="s">
        <v>156</v>
      </c>
      <c r="G7" s="31">
        <v>16</v>
      </c>
      <c r="H7" s="32">
        <v>2</v>
      </c>
      <c r="I7" s="33" t="str">
        <f t="shared" si="0"/>
        <v/>
      </c>
      <c r="J7" s="33" t="str">
        <f t="shared" si="1"/>
        <v/>
      </c>
      <c r="K7" s="114"/>
      <c r="L7" s="31"/>
      <c r="M7" s="31"/>
      <c r="N7" s="31"/>
      <c r="O7" s="31"/>
      <c r="P7" s="95"/>
    </row>
    <row r="8" spans="1:16" s="36" customFormat="1" ht="12.75" customHeight="1" outlineLevel="1">
      <c r="A8" s="35">
        <f t="shared" si="2"/>
        <v>3.4000000000000004</v>
      </c>
      <c r="B8" s="37">
        <v>2</v>
      </c>
      <c r="C8" s="30" t="s">
        <v>1233</v>
      </c>
      <c r="D8" s="30" t="s">
        <v>1234</v>
      </c>
      <c r="E8" s="115"/>
      <c r="F8" s="35" t="s">
        <v>161</v>
      </c>
      <c r="G8" s="31">
        <v>18</v>
      </c>
      <c r="H8" s="32">
        <v>4</v>
      </c>
      <c r="I8" s="33" t="str">
        <f t="shared" si="0"/>
        <v/>
      </c>
      <c r="J8" s="33" t="str">
        <f t="shared" si="1"/>
        <v/>
      </c>
      <c r="K8" s="114"/>
      <c r="L8" s="31"/>
      <c r="M8" s="31"/>
      <c r="N8" s="31"/>
      <c r="O8" s="31"/>
      <c r="P8" s="95"/>
    </row>
    <row r="9" spans="1:16" s="36" customFormat="1" ht="24.95" hidden="1" customHeight="1">
      <c r="A9" s="40">
        <f t="shared" si="2"/>
        <v>4</v>
      </c>
      <c r="B9" s="41">
        <v>1</v>
      </c>
      <c r="C9" s="40" t="s">
        <v>1235</v>
      </c>
      <c r="D9" s="40" t="s">
        <v>1236</v>
      </c>
      <c r="E9" s="40" t="s">
        <v>181</v>
      </c>
      <c r="F9" s="40" t="s">
        <v>182</v>
      </c>
      <c r="G9" s="43">
        <v>22</v>
      </c>
      <c r="H9" s="44">
        <v>1</v>
      </c>
      <c r="I9" s="45" t="str">
        <f t="shared" si="0"/>
        <v/>
      </c>
      <c r="J9" s="45" t="str">
        <f t="shared" si="1"/>
        <v/>
      </c>
      <c r="K9" s="113"/>
      <c r="L9" s="43"/>
      <c r="M9" s="43"/>
      <c r="N9" s="43"/>
      <c r="O9" s="43" t="s">
        <v>10</v>
      </c>
      <c r="P9" s="95"/>
    </row>
    <row r="10" spans="1:16" s="36" customFormat="1" ht="12.75" hidden="1" customHeight="1">
      <c r="A10" s="40">
        <f t="shared" si="2"/>
        <v>5</v>
      </c>
      <c r="B10" s="41">
        <v>1</v>
      </c>
      <c r="C10" s="40" t="s">
        <v>1237</v>
      </c>
      <c r="D10" s="40" t="s">
        <v>184</v>
      </c>
      <c r="E10" s="40"/>
      <c r="F10" s="40" t="s">
        <v>182</v>
      </c>
      <c r="G10" s="43">
        <v>23</v>
      </c>
      <c r="H10" s="44">
        <v>1</v>
      </c>
      <c r="I10" s="45" t="str">
        <f t="shared" si="0"/>
        <v/>
      </c>
      <c r="J10" s="45" t="str">
        <f t="shared" si="1"/>
        <v/>
      </c>
      <c r="K10" s="113"/>
      <c r="L10" s="43"/>
      <c r="M10" s="43"/>
      <c r="N10" s="43"/>
      <c r="O10" s="43" t="s">
        <v>10</v>
      </c>
      <c r="P10" s="95"/>
    </row>
    <row r="11" spans="1:16" s="36" customFormat="1" ht="24.95" hidden="1" customHeight="1">
      <c r="A11" s="40">
        <f t="shared" si="2"/>
        <v>6</v>
      </c>
      <c r="B11" s="41">
        <v>1</v>
      </c>
      <c r="C11" s="40" t="s">
        <v>1238</v>
      </c>
      <c r="D11" s="40" t="s">
        <v>1239</v>
      </c>
      <c r="E11" s="40" t="s">
        <v>181</v>
      </c>
      <c r="F11" s="40" t="s">
        <v>182</v>
      </c>
      <c r="G11" s="43">
        <v>24</v>
      </c>
      <c r="H11" s="44">
        <v>1</v>
      </c>
      <c r="I11" s="45" t="str">
        <f t="shared" si="0"/>
        <v/>
      </c>
      <c r="J11" s="45" t="str">
        <f t="shared" si="1"/>
        <v/>
      </c>
      <c r="K11" s="113"/>
      <c r="L11" s="43"/>
      <c r="M11" s="43"/>
      <c r="N11" s="43"/>
      <c r="O11" s="43" t="s">
        <v>10</v>
      </c>
      <c r="P11" s="95"/>
    </row>
    <row r="12" spans="1:16" s="36" customFormat="1" ht="12.75" customHeight="1">
      <c r="A12" s="26">
        <f t="shared" si="2"/>
        <v>7</v>
      </c>
      <c r="B12" s="27">
        <v>1</v>
      </c>
      <c r="C12" s="26" t="s">
        <v>1240</v>
      </c>
      <c r="D12" s="26" t="s">
        <v>341</v>
      </c>
      <c r="E12" s="26"/>
      <c r="F12" s="35" t="s">
        <v>342</v>
      </c>
      <c r="G12" s="31">
        <v>25</v>
      </c>
      <c r="H12" s="32">
        <v>8</v>
      </c>
      <c r="I12" s="33" t="str">
        <f t="shared" si="0"/>
        <v/>
      </c>
      <c r="J12" s="245" t="str">
        <f>IF(AND(I12&lt;&gt;"",I12&lt;&gt;"00000000"),DATE(LEFT(I12,4),MID(I12,5,2),RIGHT(I12,2)),"")</f>
        <v/>
      </c>
      <c r="K12" s="114" t="s">
        <v>5472</v>
      </c>
      <c r="L12" s="114" t="s">
        <v>5472</v>
      </c>
      <c r="M12" s="114" t="s">
        <v>5472</v>
      </c>
      <c r="N12" s="114" t="s">
        <v>5472</v>
      </c>
      <c r="O12" s="31"/>
      <c r="P12" s="95"/>
    </row>
    <row r="13" spans="1:16" s="36" customFormat="1" ht="24.95" customHeight="1">
      <c r="A13" s="26">
        <f t="shared" si="2"/>
        <v>8</v>
      </c>
      <c r="B13" s="27">
        <v>1</v>
      </c>
      <c r="C13" s="26" t="s">
        <v>1241</v>
      </c>
      <c r="D13" s="26" t="s">
        <v>1242</v>
      </c>
      <c r="E13" s="26" t="s">
        <v>1243</v>
      </c>
      <c r="F13" s="35" t="s">
        <v>182</v>
      </c>
      <c r="G13" s="31">
        <v>33</v>
      </c>
      <c r="H13" s="32">
        <v>1</v>
      </c>
      <c r="I13" s="33" t="str">
        <f t="shared" si="0"/>
        <v/>
      </c>
      <c r="J13" s="33" t="str">
        <f t="shared" si="1"/>
        <v/>
      </c>
      <c r="K13" s="114"/>
      <c r="L13" s="31"/>
      <c r="M13" s="31"/>
      <c r="N13" s="31"/>
      <c r="O13" s="31"/>
      <c r="P13" s="95"/>
    </row>
    <row r="14" spans="1:16" s="36" customFormat="1" ht="24.95" customHeight="1">
      <c r="A14" s="26">
        <f t="shared" si="2"/>
        <v>9</v>
      </c>
      <c r="B14" s="27">
        <v>1</v>
      </c>
      <c r="C14" s="26" t="s">
        <v>1244</v>
      </c>
      <c r="D14" s="26" t="s">
        <v>1245</v>
      </c>
      <c r="E14" s="26" t="s">
        <v>1246</v>
      </c>
      <c r="F14" s="35" t="s">
        <v>182</v>
      </c>
      <c r="G14" s="31">
        <v>34</v>
      </c>
      <c r="H14" s="32">
        <v>1</v>
      </c>
      <c r="I14" s="33" t="str">
        <f t="shared" si="0"/>
        <v/>
      </c>
      <c r="J14" s="33" t="str">
        <f t="shared" si="1"/>
        <v/>
      </c>
      <c r="K14" s="114"/>
      <c r="L14" s="31"/>
      <c r="M14" s="31"/>
      <c r="N14" s="31"/>
      <c r="O14" s="31"/>
      <c r="P14" s="95"/>
    </row>
    <row r="15" spans="1:16" s="36" customFormat="1" ht="24.95" customHeight="1">
      <c r="A15" s="26">
        <f t="shared" si="2"/>
        <v>10</v>
      </c>
      <c r="B15" s="27">
        <v>1</v>
      </c>
      <c r="C15" s="26" t="s">
        <v>1247</v>
      </c>
      <c r="D15" s="26" t="s">
        <v>337</v>
      </c>
      <c r="E15" s="26" t="s">
        <v>338</v>
      </c>
      <c r="F15" s="35" t="s">
        <v>182</v>
      </c>
      <c r="G15" s="31">
        <v>35</v>
      </c>
      <c r="H15" s="32">
        <v>1</v>
      </c>
      <c r="I15" s="33" t="str">
        <f t="shared" si="0"/>
        <v/>
      </c>
      <c r="J15" s="33" t="str">
        <f t="shared" si="1"/>
        <v/>
      </c>
      <c r="K15" s="34" t="s">
        <v>339</v>
      </c>
      <c r="L15" s="35" t="s">
        <v>339</v>
      </c>
      <c r="M15" s="35" t="s">
        <v>339</v>
      </c>
      <c r="N15" s="35" t="s">
        <v>339</v>
      </c>
      <c r="O15" s="35"/>
      <c r="P15" s="95"/>
    </row>
    <row r="16" spans="1:16" s="36" customFormat="1" ht="24.95" hidden="1" customHeight="1">
      <c r="A16" s="40">
        <f t="shared" si="2"/>
        <v>11</v>
      </c>
      <c r="B16" s="41">
        <v>1</v>
      </c>
      <c r="C16" s="40" t="s">
        <v>1248</v>
      </c>
      <c r="D16" s="40" t="s">
        <v>1249</v>
      </c>
      <c r="E16" s="40" t="s">
        <v>1250</v>
      </c>
      <c r="F16" s="40" t="s">
        <v>182</v>
      </c>
      <c r="G16" s="43">
        <v>36</v>
      </c>
      <c r="H16" s="44">
        <v>1</v>
      </c>
      <c r="I16" s="45" t="str">
        <f t="shared" si="0"/>
        <v/>
      </c>
      <c r="J16" s="45" t="str">
        <f t="shared" si="1"/>
        <v/>
      </c>
      <c r="K16" s="113"/>
      <c r="L16" s="43"/>
      <c r="M16" s="43"/>
      <c r="N16" s="43"/>
      <c r="O16" s="43" t="s">
        <v>10</v>
      </c>
      <c r="P16" s="95"/>
    </row>
    <row r="17" spans="1:16" s="36" customFormat="1" ht="24.95" hidden="1" customHeight="1">
      <c r="A17" s="40">
        <f t="shared" si="2"/>
        <v>12</v>
      </c>
      <c r="B17" s="41">
        <v>1</v>
      </c>
      <c r="C17" s="40" t="s">
        <v>1251</v>
      </c>
      <c r="D17" s="40" t="s">
        <v>1252</v>
      </c>
      <c r="E17" s="40" t="s">
        <v>1253</v>
      </c>
      <c r="F17" s="40" t="s">
        <v>182</v>
      </c>
      <c r="G17" s="43">
        <v>37</v>
      </c>
      <c r="H17" s="44">
        <v>1</v>
      </c>
      <c r="I17" s="45" t="str">
        <f t="shared" si="0"/>
        <v/>
      </c>
      <c r="J17" s="45" t="str">
        <f t="shared" si="1"/>
        <v/>
      </c>
      <c r="K17" s="113"/>
      <c r="L17" s="43"/>
      <c r="M17" s="43"/>
      <c r="N17" s="43"/>
      <c r="O17" s="43" t="s">
        <v>10</v>
      </c>
      <c r="P17" s="95"/>
    </row>
    <row r="18" spans="1:16" s="36" customFormat="1" ht="24.95" hidden="1" customHeight="1">
      <c r="A18" s="40">
        <f t="shared" si="2"/>
        <v>13</v>
      </c>
      <c r="B18" s="41">
        <v>1</v>
      </c>
      <c r="C18" s="40" t="s">
        <v>1254</v>
      </c>
      <c r="D18" s="40" t="s">
        <v>1255</v>
      </c>
      <c r="E18" s="40" t="s">
        <v>1256</v>
      </c>
      <c r="F18" s="40" t="s">
        <v>182</v>
      </c>
      <c r="G18" s="43">
        <v>38</v>
      </c>
      <c r="H18" s="44">
        <v>1</v>
      </c>
      <c r="I18" s="45" t="str">
        <f t="shared" si="0"/>
        <v/>
      </c>
      <c r="J18" s="45" t="str">
        <f t="shared" si="1"/>
        <v/>
      </c>
      <c r="K18" s="113"/>
      <c r="L18" s="43"/>
      <c r="M18" s="43"/>
      <c r="N18" s="43"/>
      <c r="O18" s="43" t="s">
        <v>10</v>
      </c>
      <c r="P18" s="95"/>
    </row>
    <row r="19" spans="1:16" s="36" customFormat="1" ht="12.75" customHeight="1">
      <c r="A19" s="26">
        <f t="shared" si="2"/>
        <v>14</v>
      </c>
      <c r="B19" s="27">
        <v>1</v>
      </c>
      <c r="C19" s="26" t="s">
        <v>1257</v>
      </c>
      <c r="D19" s="26" t="s">
        <v>1258</v>
      </c>
      <c r="E19" s="26"/>
      <c r="F19" s="35" t="s">
        <v>282</v>
      </c>
      <c r="G19" s="31">
        <v>39</v>
      </c>
      <c r="H19" s="32">
        <v>3</v>
      </c>
      <c r="I19" s="33" t="str">
        <f t="shared" si="0"/>
        <v/>
      </c>
      <c r="J19" s="33" t="str">
        <f t="shared" si="1"/>
        <v/>
      </c>
      <c r="K19" s="114" t="s">
        <v>1259</v>
      </c>
      <c r="L19" s="31" t="s">
        <v>1259</v>
      </c>
      <c r="M19" s="31" t="s">
        <v>1259</v>
      </c>
      <c r="N19" s="31" t="s">
        <v>1259</v>
      </c>
      <c r="O19" s="31"/>
      <c r="P19" s="95"/>
    </row>
    <row r="20" spans="1:16" s="36" customFormat="1" ht="12.75" customHeight="1">
      <c r="A20" s="26">
        <f t="shared" si="2"/>
        <v>15</v>
      </c>
      <c r="B20" s="27">
        <v>1</v>
      </c>
      <c r="C20" s="26" t="s">
        <v>1260</v>
      </c>
      <c r="D20" s="26" t="s">
        <v>1261</v>
      </c>
      <c r="E20" s="26"/>
      <c r="F20" s="35" t="s">
        <v>176</v>
      </c>
      <c r="G20" s="31">
        <v>42</v>
      </c>
      <c r="H20" s="32">
        <v>20</v>
      </c>
      <c r="I20" s="33" t="str">
        <f t="shared" si="0"/>
        <v/>
      </c>
      <c r="J20" s="33" t="str">
        <f t="shared" si="1"/>
        <v/>
      </c>
      <c r="K20" s="114"/>
      <c r="L20" s="31"/>
      <c r="M20" s="31"/>
      <c r="N20" s="31"/>
      <c r="O20" s="31"/>
      <c r="P20" s="95"/>
    </row>
    <row r="21" spans="1:16" s="36" customFormat="1" ht="12.75" customHeight="1">
      <c r="A21" s="26">
        <f t="shared" si="2"/>
        <v>16</v>
      </c>
      <c r="B21" s="27">
        <v>1</v>
      </c>
      <c r="C21" s="26" t="s">
        <v>1262</v>
      </c>
      <c r="D21" s="26" t="s">
        <v>1263</v>
      </c>
      <c r="E21" s="26"/>
      <c r="F21" s="35" t="s">
        <v>436</v>
      </c>
      <c r="G21" s="31">
        <v>62</v>
      </c>
      <c r="H21" s="32">
        <v>15</v>
      </c>
      <c r="I21" s="33" t="str">
        <f t="shared" si="0"/>
        <v/>
      </c>
      <c r="J21" s="274">
        <f>IF(J22="-",_xlfn.NUMBERVALUE(I21)/100*-1,_xlfn.NUMBERVALUE(I21)/100)</f>
        <v>0</v>
      </c>
      <c r="K21" s="114" t="s">
        <v>1264</v>
      </c>
      <c r="L21" s="31" t="s">
        <v>1264</v>
      </c>
      <c r="M21" s="31" t="s">
        <v>1264</v>
      </c>
      <c r="N21" s="31" t="s">
        <v>1264</v>
      </c>
      <c r="O21" s="31"/>
      <c r="P21" s="95"/>
    </row>
    <row r="22" spans="1:16" s="36" customFormat="1" ht="24.95" customHeight="1">
      <c r="A22" s="26">
        <f t="shared" si="2"/>
        <v>17</v>
      </c>
      <c r="B22" s="27">
        <v>1</v>
      </c>
      <c r="C22" s="26" t="s">
        <v>1265</v>
      </c>
      <c r="D22" s="26" t="s">
        <v>1266</v>
      </c>
      <c r="E22" s="26" t="s">
        <v>208</v>
      </c>
      <c r="F22" s="35" t="s">
        <v>182</v>
      </c>
      <c r="G22" s="31">
        <v>77</v>
      </c>
      <c r="H22" s="32">
        <v>1</v>
      </c>
      <c r="I22" s="33" t="str">
        <f t="shared" si="0"/>
        <v/>
      </c>
      <c r="J22" s="33" t="str">
        <f t="shared" si="1"/>
        <v/>
      </c>
      <c r="K22" s="114" t="s">
        <v>1267</v>
      </c>
      <c r="L22" s="31" t="s">
        <v>1267</v>
      </c>
      <c r="M22" s="31" t="s">
        <v>1267</v>
      </c>
      <c r="N22" s="31" t="s">
        <v>1267</v>
      </c>
      <c r="O22" s="31"/>
      <c r="P22" s="95"/>
    </row>
    <row r="23" spans="1:16" s="36" customFormat="1" ht="12.75" customHeight="1">
      <c r="A23" s="26">
        <f t="shared" si="2"/>
        <v>18</v>
      </c>
      <c r="B23" s="27">
        <v>1</v>
      </c>
      <c r="C23" s="26" t="s">
        <v>1268</v>
      </c>
      <c r="D23" s="26" t="s">
        <v>350</v>
      </c>
      <c r="E23" s="26"/>
      <c r="F23" s="35" t="s">
        <v>342</v>
      </c>
      <c r="G23" s="31">
        <v>78</v>
      </c>
      <c r="H23" s="32">
        <v>8</v>
      </c>
      <c r="I23" s="33" t="str">
        <f t="shared" si="0"/>
        <v/>
      </c>
      <c r="J23" s="245" t="str">
        <f>IF(AND(I23&lt;&gt;"",I23&lt;&gt;"00000000"),DATE(LEFT(I23,4),MID(I23,5,2),RIGHT(I23,2)),"")</f>
        <v/>
      </c>
      <c r="K23" s="114" t="s">
        <v>351</v>
      </c>
      <c r="L23" s="31" t="s">
        <v>351</v>
      </c>
      <c r="M23" s="31" t="s">
        <v>351</v>
      </c>
      <c r="N23" s="31" t="s">
        <v>351</v>
      </c>
      <c r="O23" s="31"/>
      <c r="P23" s="95"/>
    </row>
    <row r="24" spans="1:16" s="36" customFormat="1" ht="12.75" customHeight="1">
      <c r="A24" s="26">
        <f t="shared" si="2"/>
        <v>19</v>
      </c>
      <c r="B24" s="27">
        <v>1</v>
      </c>
      <c r="C24" s="26" t="s">
        <v>1269</v>
      </c>
      <c r="D24" s="26" t="s">
        <v>1270</v>
      </c>
      <c r="E24" s="26"/>
      <c r="F24" s="35" t="s">
        <v>215</v>
      </c>
      <c r="G24" s="31">
        <v>86</v>
      </c>
      <c r="H24" s="32">
        <v>9</v>
      </c>
      <c r="I24" s="33" t="str">
        <f t="shared" si="0"/>
        <v/>
      </c>
      <c r="J24" s="274">
        <f>IF(J25="-",_xlfn.NUMBERVALUE(I24)/100000*-1,_xlfn.NUMBERVALUE(I24)/100000)</f>
        <v>0</v>
      </c>
      <c r="K24" s="114" t="s">
        <v>1271</v>
      </c>
      <c r="L24" s="31" t="s">
        <v>1271</v>
      </c>
      <c r="M24" s="31" t="s">
        <v>1271</v>
      </c>
      <c r="N24" s="31" t="s">
        <v>1271</v>
      </c>
      <c r="O24" s="31"/>
      <c r="P24" s="95"/>
    </row>
    <row r="25" spans="1:16" s="36" customFormat="1" ht="24.95" customHeight="1">
      <c r="A25" s="26">
        <f t="shared" si="2"/>
        <v>20</v>
      </c>
      <c r="B25" s="27">
        <v>1</v>
      </c>
      <c r="C25" s="26" t="s">
        <v>1272</v>
      </c>
      <c r="D25" s="26" t="s">
        <v>1273</v>
      </c>
      <c r="E25" s="26" t="s">
        <v>208</v>
      </c>
      <c r="F25" s="35" t="s">
        <v>182</v>
      </c>
      <c r="G25" s="31">
        <v>95</v>
      </c>
      <c r="H25" s="32">
        <v>1</v>
      </c>
      <c r="I25" s="33" t="str">
        <f t="shared" si="0"/>
        <v/>
      </c>
      <c r="J25" s="33" t="str">
        <f t="shared" si="1"/>
        <v/>
      </c>
      <c r="K25" s="114"/>
      <c r="L25" s="31"/>
      <c r="M25" s="31"/>
      <c r="N25" s="31"/>
      <c r="O25" s="31"/>
      <c r="P25" s="95"/>
    </row>
    <row r="26" spans="1:16" s="36" customFormat="1" ht="24.95" customHeight="1">
      <c r="A26" s="26">
        <f t="shared" si="2"/>
        <v>21</v>
      </c>
      <c r="B26" s="27">
        <v>1</v>
      </c>
      <c r="C26" s="26" t="s">
        <v>1274</v>
      </c>
      <c r="D26" s="26" t="s">
        <v>1275</v>
      </c>
      <c r="E26" s="26" t="s">
        <v>1022</v>
      </c>
      <c r="F26" s="35" t="s">
        <v>182</v>
      </c>
      <c r="G26" s="31">
        <v>96</v>
      </c>
      <c r="H26" s="32">
        <v>1</v>
      </c>
      <c r="I26" s="33" t="str">
        <f t="shared" si="0"/>
        <v/>
      </c>
      <c r="J26" s="33" t="str">
        <f t="shared" si="1"/>
        <v/>
      </c>
      <c r="K26" s="114"/>
      <c r="L26" s="31"/>
      <c r="M26" s="31"/>
      <c r="N26" s="31"/>
      <c r="O26" s="31"/>
      <c r="P26" s="95"/>
    </row>
    <row r="27" spans="1:16" s="36" customFormat="1" ht="24.95" hidden="1" customHeight="1">
      <c r="A27" s="40">
        <f t="shared" si="2"/>
        <v>22</v>
      </c>
      <c r="B27" s="41">
        <v>1</v>
      </c>
      <c r="C27" s="40" t="s">
        <v>1276</v>
      </c>
      <c r="D27" s="40" t="s">
        <v>1277</v>
      </c>
      <c r="E27" s="40" t="s">
        <v>1278</v>
      </c>
      <c r="F27" s="40" t="s">
        <v>182</v>
      </c>
      <c r="G27" s="43">
        <v>97</v>
      </c>
      <c r="H27" s="44">
        <v>1</v>
      </c>
      <c r="I27" s="45" t="str">
        <f t="shared" si="0"/>
        <v/>
      </c>
      <c r="J27" s="45" t="str">
        <f t="shared" si="1"/>
        <v/>
      </c>
      <c r="K27" s="113"/>
      <c r="L27" s="43"/>
      <c r="M27" s="43"/>
      <c r="N27" s="43"/>
      <c r="O27" s="43" t="s">
        <v>10</v>
      </c>
      <c r="P27" s="95"/>
    </row>
    <row r="28" spans="1:16" s="36" customFormat="1" ht="24.95" hidden="1" customHeight="1">
      <c r="A28" s="40">
        <f t="shared" si="2"/>
        <v>23</v>
      </c>
      <c r="B28" s="41">
        <v>1</v>
      </c>
      <c r="C28" s="40" t="s">
        <v>1279</v>
      </c>
      <c r="D28" s="40" t="s">
        <v>1280</v>
      </c>
      <c r="E28" s="40" t="s">
        <v>181</v>
      </c>
      <c r="F28" s="40" t="s">
        <v>182</v>
      </c>
      <c r="G28" s="43">
        <v>98</v>
      </c>
      <c r="H28" s="44">
        <v>1</v>
      </c>
      <c r="I28" s="45" t="str">
        <f t="shared" si="0"/>
        <v/>
      </c>
      <c r="J28" s="45" t="str">
        <f t="shared" si="1"/>
        <v/>
      </c>
      <c r="K28" s="113"/>
      <c r="L28" s="43"/>
      <c r="M28" s="43"/>
      <c r="N28" s="43"/>
      <c r="O28" s="43" t="s">
        <v>10</v>
      </c>
      <c r="P28" s="95"/>
    </row>
    <row r="29" spans="1:16" s="36" customFormat="1" ht="12.75" customHeight="1">
      <c r="A29" s="26">
        <f t="shared" si="2"/>
        <v>24</v>
      </c>
      <c r="B29" s="27">
        <v>1</v>
      </c>
      <c r="C29" s="26" t="s">
        <v>1281</v>
      </c>
      <c r="D29" s="26" t="s">
        <v>416</v>
      </c>
      <c r="E29" s="26"/>
      <c r="F29" s="35" t="s">
        <v>282</v>
      </c>
      <c r="G29" s="31">
        <v>99</v>
      </c>
      <c r="H29" s="32">
        <v>3</v>
      </c>
      <c r="I29" s="33" t="str">
        <f t="shared" si="0"/>
        <v/>
      </c>
      <c r="J29" s="33" t="str">
        <f t="shared" si="1"/>
        <v/>
      </c>
      <c r="K29" s="114"/>
      <c r="L29" s="31"/>
      <c r="M29" s="31"/>
      <c r="N29" s="31"/>
      <c r="O29" s="31"/>
      <c r="P29" s="95"/>
    </row>
    <row r="30" spans="1:16" s="36" customFormat="1" ht="22.5" hidden="1">
      <c r="A30" s="40">
        <f t="shared" si="2"/>
        <v>25</v>
      </c>
      <c r="B30" s="41">
        <v>1</v>
      </c>
      <c r="C30" s="40" t="s">
        <v>1282</v>
      </c>
      <c r="D30" s="40" t="s">
        <v>1283</v>
      </c>
      <c r="E30" s="40"/>
      <c r="F30" s="40" t="s">
        <v>436</v>
      </c>
      <c r="G30" s="43">
        <v>102</v>
      </c>
      <c r="H30" s="44">
        <v>15</v>
      </c>
      <c r="I30" s="45" t="str">
        <f t="shared" si="0"/>
        <v/>
      </c>
      <c r="J30" s="45">
        <f>IF(J31="-",_xlfn.NUMBERVALUE(I30)/100*-1,_xlfn.NUMBERVALUE(I30)/100)</f>
        <v>0</v>
      </c>
      <c r="K30" s="113"/>
      <c r="L30" s="43"/>
      <c r="M30" s="43"/>
      <c r="N30" s="43"/>
      <c r="O30" s="43" t="s">
        <v>5780</v>
      </c>
      <c r="P30" s="95"/>
    </row>
    <row r="31" spans="1:16" s="36" customFormat="1" ht="24.95" customHeight="1">
      <c r="A31" s="26">
        <f t="shared" si="2"/>
        <v>26</v>
      </c>
      <c r="B31" s="27">
        <v>1</v>
      </c>
      <c r="C31" s="26" t="s">
        <v>1284</v>
      </c>
      <c r="D31" s="26" t="s">
        <v>1285</v>
      </c>
      <c r="E31" s="26" t="s">
        <v>208</v>
      </c>
      <c r="F31" s="35" t="s">
        <v>182</v>
      </c>
      <c r="G31" s="31">
        <v>117</v>
      </c>
      <c r="H31" s="32">
        <v>1</v>
      </c>
      <c r="I31" s="33" t="str">
        <f t="shared" si="0"/>
        <v/>
      </c>
      <c r="J31" s="33" t="str">
        <f t="shared" si="1"/>
        <v/>
      </c>
      <c r="K31" s="114"/>
      <c r="L31" s="31"/>
      <c r="M31" s="31"/>
      <c r="N31" s="31"/>
      <c r="O31" s="31"/>
      <c r="P31" s="95"/>
    </row>
    <row r="32" spans="1:16" s="36" customFormat="1" ht="24.95" hidden="1" customHeight="1">
      <c r="A32" s="117">
        <f t="shared" si="2"/>
        <v>27</v>
      </c>
      <c r="B32" s="118">
        <v>1</v>
      </c>
      <c r="C32" s="117" t="s">
        <v>1286</v>
      </c>
      <c r="D32" s="117" t="s">
        <v>1287</v>
      </c>
      <c r="E32" s="117" t="s">
        <v>1288</v>
      </c>
      <c r="F32" s="117" t="s">
        <v>182</v>
      </c>
      <c r="G32" s="119">
        <v>118</v>
      </c>
      <c r="H32" s="120">
        <v>1</v>
      </c>
      <c r="I32" s="121" t="str">
        <f t="shared" si="0"/>
        <v/>
      </c>
      <c r="J32" s="121" t="str">
        <f t="shared" si="1"/>
        <v/>
      </c>
      <c r="K32" s="122"/>
      <c r="L32" s="119"/>
      <c r="M32" s="119"/>
      <c r="N32" s="119"/>
      <c r="O32" s="119" t="s">
        <v>10</v>
      </c>
      <c r="P32" s="95"/>
    </row>
    <row r="33" spans="1:16" s="36" customFormat="1" ht="12.75" customHeight="1">
      <c r="A33" s="26">
        <f t="shared" si="2"/>
        <v>28</v>
      </c>
      <c r="B33" s="27">
        <v>1</v>
      </c>
      <c r="C33" s="26" t="s">
        <v>1289</v>
      </c>
      <c r="D33" s="26" t="s">
        <v>1290</v>
      </c>
      <c r="E33" s="26"/>
      <c r="F33" s="35" t="s">
        <v>282</v>
      </c>
      <c r="G33" s="31">
        <v>119</v>
      </c>
      <c r="H33" s="32">
        <v>3</v>
      </c>
      <c r="I33" s="33" t="str">
        <f t="shared" si="0"/>
        <v/>
      </c>
      <c r="J33" s="33" t="str">
        <f t="shared" si="1"/>
        <v/>
      </c>
      <c r="K33" s="114"/>
      <c r="L33" s="31"/>
      <c r="M33" s="31"/>
      <c r="N33" s="31"/>
      <c r="O33" s="31"/>
      <c r="P33" s="95"/>
    </row>
    <row r="34" spans="1:16" s="36" customFormat="1" ht="12.75" customHeight="1">
      <c r="A34" s="26">
        <f t="shared" si="2"/>
        <v>29</v>
      </c>
      <c r="B34" s="27">
        <v>1</v>
      </c>
      <c r="C34" s="26" t="s">
        <v>1291</v>
      </c>
      <c r="D34" s="26" t="s">
        <v>1292</v>
      </c>
      <c r="E34" s="26"/>
      <c r="F34" s="35" t="s">
        <v>436</v>
      </c>
      <c r="G34" s="31">
        <v>122</v>
      </c>
      <c r="H34" s="32">
        <v>15</v>
      </c>
      <c r="I34" s="33" t="str">
        <f t="shared" si="0"/>
        <v/>
      </c>
      <c r="J34" s="274">
        <f>IF(J35="-",_xlfn.NUMBERVALUE(I34)/100*-1,_xlfn.NUMBERVALUE(I34)/100)</f>
        <v>0</v>
      </c>
      <c r="K34" s="114"/>
      <c r="L34" s="31"/>
      <c r="M34" s="31"/>
      <c r="N34" s="31"/>
      <c r="O34" s="31"/>
      <c r="P34" s="95"/>
    </row>
    <row r="35" spans="1:16" s="36" customFormat="1" ht="24.95" customHeight="1">
      <c r="A35" s="26">
        <f t="shared" si="2"/>
        <v>30</v>
      </c>
      <c r="B35" s="27">
        <v>1</v>
      </c>
      <c r="C35" s="26" t="s">
        <v>1293</v>
      </c>
      <c r="D35" s="26" t="s">
        <v>1294</v>
      </c>
      <c r="E35" s="26" t="s">
        <v>208</v>
      </c>
      <c r="F35" s="35" t="s">
        <v>182</v>
      </c>
      <c r="G35" s="31">
        <v>137</v>
      </c>
      <c r="H35" s="32">
        <v>1</v>
      </c>
      <c r="I35" s="33" t="str">
        <f t="shared" si="0"/>
        <v/>
      </c>
      <c r="J35" s="33" t="str">
        <f t="shared" si="1"/>
        <v/>
      </c>
      <c r="K35" s="114"/>
      <c r="L35" s="31"/>
      <c r="M35" s="31"/>
      <c r="N35" s="31"/>
      <c r="O35" s="31"/>
      <c r="P35" s="95"/>
    </row>
    <row r="36" spans="1:16" s="36" customFormat="1" ht="12.75" customHeight="1">
      <c r="A36" s="26">
        <f t="shared" si="2"/>
        <v>31</v>
      </c>
      <c r="B36" s="27">
        <v>1</v>
      </c>
      <c r="C36" s="26" t="s">
        <v>1295</v>
      </c>
      <c r="D36" s="26" t="s">
        <v>1296</v>
      </c>
      <c r="E36" s="26"/>
      <c r="F36" s="35" t="s">
        <v>153</v>
      </c>
      <c r="G36" s="31">
        <v>138</v>
      </c>
      <c r="H36" s="32">
        <v>6</v>
      </c>
      <c r="I36" s="33" t="str">
        <f t="shared" si="0"/>
        <v/>
      </c>
      <c r="J36" s="244">
        <f>_xlfn.NUMBERVALUE(I36)</f>
        <v>0</v>
      </c>
      <c r="K36" s="114"/>
      <c r="L36" s="31"/>
      <c r="M36" s="31"/>
      <c r="N36" s="31"/>
      <c r="O36" s="31"/>
      <c r="P36" s="95"/>
    </row>
    <row r="37" spans="1:16" s="36" customFormat="1" ht="24.95" hidden="1" customHeight="1">
      <c r="A37" s="40">
        <f t="shared" si="2"/>
        <v>32</v>
      </c>
      <c r="B37" s="41">
        <v>1</v>
      </c>
      <c r="C37" s="40" t="s">
        <v>1297</v>
      </c>
      <c r="D37" s="40" t="s">
        <v>1298</v>
      </c>
      <c r="E37" s="40" t="s">
        <v>1299</v>
      </c>
      <c r="F37" s="40" t="s">
        <v>182</v>
      </c>
      <c r="G37" s="43">
        <v>144</v>
      </c>
      <c r="H37" s="44">
        <v>1</v>
      </c>
      <c r="I37" s="45" t="str">
        <f t="shared" si="0"/>
        <v/>
      </c>
      <c r="J37" s="45" t="str">
        <f t="shared" si="1"/>
        <v/>
      </c>
      <c r="K37" s="113"/>
      <c r="L37" s="43"/>
      <c r="M37" s="43"/>
      <c r="N37" s="43"/>
      <c r="O37" s="43" t="s">
        <v>10</v>
      </c>
      <c r="P37" s="95"/>
    </row>
    <row r="38" spans="1:16" s="36" customFormat="1" ht="12.75" customHeight="1">
      <c r="A38" s="26">
        <f t="shared" si="2"/>
        <v>33</v>
      </c>
      <c r="B38" s="27">
        <v>1</v>
      </c>
      <c r="C38" s="26" t="s">
        <v>1300</v>
      </c>
      <c r="D38" s="26" t="s">
        <v>1301</v>
      </c>
      <c r="E38" s="26"/>
      <c r="F38" s="35" t="s">
        <v>436</v>
      </c>
      <c r="G38" s="31">
        <v>145</v>
      </c>
      <c r="H38" s="32">
        <v>15</v>
      </c>
      <c r="I38" s="33" t="str">
        <f t="shared" si="0"/>
        <v/>
      </c>
      <c r="J38" s="274">
        <f>IF(J39="-",_xlfn.NUMBERVALUE(I38)/100*-1,_xlfn.NUMBERVALUE(I38)/100)</f>
        <v>0</v>
      </c>
      <c r="K38" s="114" t="s">
        <v>1302</v>
      </c>
      <c r="L38" s="31" t="s">
        <v>1302</v>
      </c>
      <c r="M38" s="31" t="s">
        <v>1302</v>
      </c>
      <c r="N38" s="31" t="s">
        <v>1302</v>
      </c>
      <c r="O38" s="31"/>
      <c r="P38" s="95"/>
    </row>
    <row r="39" spans="1:16" s="36" customFormat="1" ht="24.95" customHeight="1">
      <c r="A39" s="26">
        <f t="shared" si="2"/>
        <v>34</v>
      </c>
      <c r="B39" s="27">
        <v>1</v>
      </c>
      <c r="C39" s="26" t="s">
        <v>1303</v>
      </c>
      <c r="D39" s="26" t="s">
        <v>1304</v>
      </c>
      <c r="E39" s="26" t="s">
        <v>208</v>
      </c>
      <c r="F39" s="35" t="s">
        <v>182</v>
      </c>
      <c r="G39" s="31">
        <v>160</v>
      </c>
      <c r="H39" s="32">
        <v>1</v>
      </c>
      <c r="I39" s="33" t="str">
        <f t="shared" si="0"/>
        <v/>
      </c>
      <c r="J39" s="33" t="str">
        <f t="shared" si="1"/>
        <v/>
      </c>
      <c r="K39" s="114"/>
      <c r="L39" s="31"/>
      <c r="M39" s="31"/>
      <c r="N39" s="31"/>
      <c r="O39" s="31"/>
      <c r="P39" s="95"/>
    </row>
    <row r="40" spans="1:16" s="36" customFormat="1" ht="24.95" hidden="1" customHeight="1">
      <c r="A40" s="40">
        <f t="shared" si="2"/>
        <v>35</v>
      </c>
      <c r="B40" s="41">
        <v>1</v>
      </c>
      <c r="C40" s="40" t="s">
        <v>1305</v>
      </c>
      <c r="D40" s="40" t="s">
        <v>1306</v>
      </c>
      <c r="E40" s="40" t="s">
        <v>1307</v>
      </c>
      <c r="F40" s="40" t="s">
        <v>182</v>
      </c>
      <c r="G40" s="43">
        <v>161</v>
      </c>
      <c r="H40" s="44">
        <v>1</v>
      </c>
      <c r="I40" s="45" t="str">
        <f t="shared" si="0"/>
        <v/>
      </c>
      <c r="J40" s="45" t="str">
        <f t="shared" si="1"/>
        <v/>
      </c>
      <c r="K40" s="113"/>
      <c r="L40" s="43"/>
      <c r="M40" s="43"/>
      <c r="N40" s="43"/>
      <c r="O40" s="43" t="s">
        <v>10</v>
      </c>
      <c r="P40" s="95"/>
    </row>
    <row r="41" spans="1:16" s="36" customFormat="1" ht="12.75" customHeight="1">
      <c r="A41" s="26">
        <f t="shared" si="2"/>
        <v>36</v>
      </c>
      <c r="B41" s="27">
        <v>1</v>
      </c>
      <c r="C41" s="26" t="s">
        <v>1308</v>
      </c>
      <c r="D41" s="26" t="s">
        <v>1309</v>
      </c>
      <c r="E41" s="26"/>
      <c r="F41" s="35" t="s">
        <v>436</v>
      </c>
      <c r="G41" s="31">
        <v>162</v>
      </c>
      <c r="H41" s="32">
        <v>15</v>
      </c>
      <c r="I41" s="33" t="str">
        <f t="shared" si="0"/>
        <v/>
      </c>
      <c r="J41" s="274">
        <f>IF(J42="-",_xlfn.NUMBERVALUE(I41)/100*-1,_xlfn.NUMBERVALUE(I41)/100)</f>
        <v>0</v>
      </c>
      <c r="K41" s="114" t="s">
        <v>1310</v>
      </c>
      <c r="L41" s="31" t="s">
        <v>1310</v>
      </c>
      <c r="M41" s="31" t="s">
        <v>1310</v>
      </c>
      <c r="N41" s="31" t="s">
        <v>1310</v>
      </c>
      <c r="O41" s="31"/>
      <c r="P41" s="95"/>
    </row>
    <row r="42" spans="1:16" s="36" customFormat="1" ht="24.95" customHeight="1">
      <c r="A42" s="26">
        <f t="shared" si="2"/>
        <v>37</v>
      </c>
      <c r="B42" s="27">
        <v>1</v>
      </c>
      <c r="C42" s="26" t="s">
        <v>1311</v>
      </c>
      <c r="D42" s="26" t="s">
        <v>1312</v>
      </c>
      <c r="E42" s="26" t="s">
        <v>208</v>
      </c>
      <c r="F42" s="35" t="s">
        <v>182</v>
      </c>
      <c r="G42" s="31">
        <v>177</v>
      </c>
      <c r="H42" s="32">
        <v>1</v>
      </c>
      <c r="I42" s="33" t="str">
        <f t="shared" si="0"/>
        <v/>
      </c>
      <c r="J42" s="33" t="str">
        <f t="shared" si="1"/>
        <v/>
      </c>
      <c r="K42" s="114"/>
      <c r="L42" s="31"/>
      <c r="M42" s="31"/>
      <c r="N42" s="31"/>
      <c r="O42" s="31"/>
      <c r="P42" s="95"/>
    </row>
    <row r="43" spans="1:16" s="36" customFormat="1" ht="12.75" customHeight="1">
      <c r="A43" s="26">
        <f t="shared" si="2"/>
        <v>38</v>
      </c>
      <c r="B43" s="27">
        <v>1</v>
      </c>
      <c r="C43" s="26" t="s">
        <v>1313</v>
      </c>
      <c r="D43" s="26" t="s">
        <v>1314</v>
      </c>
      <c r="E43" s="26"/>
      <c r="F43" s="35" t="s">
        <v>1315</v>
      </c>
      <c r="G43" s="31">
        <v>178</v>
      </c>
      <c r="H43" s="32">
        <v>50</v>
      </c>
      <c r="I43" s="33" t="str">
        <f t="shared" si="0"/>
        <v/>
      </c>
      <c r="J43" s="33" t="str">
        <f t="shared" si="1"/>
        <v/>
      </c>
      <c r="K43" s="114" t="s">
        <v>1316</v>
      </c>
      <c r="L43" s="31" t="s">
        <v>1316</v>
      </c>
      <c r="M43" s="31" t="s">
        <v>1316</v>
      </c>
      <c r="N43" s="31" t="s">
        <v>1316</v>
      </c>
      <c r="O43" s="31"/>
      <c r="P43" s="95"/>
    </row>
    <row r="44" spans="1:16" s="36" customFormat="1" ht="12.75" customHeight="1">
      <c r="A44" s="26">
        <f t="shared" si="2"/>
        <v>39</v>
      </c>
      <c r="B44" s="27">
        <v>1</v>
      </c>
      <c r="C44" s="26" t="s">
        <v>1317</v>
      </c>
      <c r="D44" s="26" t="s">
        <v>1318</v>
      </c>
      <c r="E44" s="26"/>
      <c r="F44" s="35" t="s">
        <v>1315</v>
      </c>
      <c r="G44" s="31">
        <v>228</v>
      </c>
      <c r="H44" s="32">
        <v>50</v>
      </c>
      <c r="I44" s="33" t="str">
        <f t="shared" si="0"/>
        <v/>
      </c>
      <c r="J44" s="33" t="str">
        <f t="shared" si="1"/>
        <v/>
      </c>
      <c r="K44" s="114" t="s">
        <v>1319</v>
      </c>
      <c r="L44" s="31" t="s">
        <v>1319</v>
      </c>
      <c r="M44" s="31" t="s">
        <v>1319</v>
      </c>
      <c r="N44" s="31" t="s">
        <v>1319</v>
      </c>
      <c r="O44" s="31"/>
      <c r="P44" s="95"/>
    </row>
    <row r="45" spans="1:16" s="36" customFormat="1" ht="12.75" customHeight="1">
      <c r="A45" s="26">
        <f t="shared" si="2"/>
        <v>40</v>
      </c>
      <c r="B45" s="27">
        <v>1</v>
      </c>
      <c r="C45" s="26" t="s">
        <v>1320</v>
      </c>
      <c r="D45" s="26" t="s">
        <v>1321</v>
      </c>
      <c r="E45" s="26"/>
      <c r="F45" s="35" t="s">
        <v>1315</v>
      </c>
      <c r="G45" s="31">
        <v>278</v>
      </c>
      <c r="H45" s="32">
        <v>50</v>
      </c>
      <c r="I45" s="33" t="str">
        <f t="shared" si="0"/>
        <v/>
      </c>
      <c r="J45" s="33" t="str">
        <f t="shared" si="1"/>
        <v/>
      </c>
      <c r="K45" s="114" t="s">
        <v>1322</v>
      </c>
      <c r="L45" s="31" t="s">
        <v>1322</v>
      </c>
      <c r="M45" s="31" t="s">
        <v>1322</v>
      </c>
      <c r="N45" s="31" t="s">
        <v>1322</v>
      </c>
      <c r="O45" s="31"/>
      <c r="P45" s="95"/>
    </row>
    <row r="46" spans="1:16" s="36" customFormat="1" ht="12.75" customHeight="1">
      <c r="A46" s="26">
        <f t="shared" si="2"/>
        <v>41</v>
      </c>
      <c r="B46" s="27">
        <v>1</v>
      </c>
      <c r="C46" s="26" t="s">
        <v>1323</v>
      </c>
      <c r="D46" s="26" t="s">
        <v>1324</v>
      </c>
      <c r="E46" s="26"/>
      <c r="F46" s="35" t="s">
        <v>1315</v>
      </c>
      <c r="G46" s="31">
        <v>328</v>
      </c>
      <c r="H46" s="32">
        <v>50</v>
      </c>
      <c r="I46" s="33" t="str">
        <f t="shared" si="0"/>
        <v/>
      </c>
      <c r="J46" s="33" t="str">
        <f t="shared" si="1"/>
        <v/>
      </c>
      <c r="K46" s="114" t="s">
        <v>1325</v>
      </c>
      <c r="L46" s="31" t="s">
        <v>1325</v>
      </c>
      <c r="M46" s="31" t="s">
        <v>1325</v>
      </c>
      <c r="N46" s="31" t="s">
        <v>1325</v>
      </c>
      <c r="O46" s="31"/>
      <c r="P46" s="95"/>
    </row>
    <row r="47" spans="1:16" s="36" customFormat="1" ht="12.75" customHeight="1">
      <c r="A47" s="26">
        <f t="shared" si="2"/>
        <v>42</v>
      </c>
      <c r="B47" s="27">
        <v>1</v>
      </c>
      <c r="C47" s="26" t="s">
        <v>1326</v>
      </c>
      <c r="D47" s="26" t="s">
        <v>1327</v>
      </c>
      <c r="E47" s="26"/>
      <c r="F47" s="35" t="s">
        <v>1315</v>
      </c>
      <c r="G47" s="31">
        <v>378</v>
      </c>
      <c r="H47" s="32">
        <v>50</v>
      </c>
      <c r="I47" s="33" t="str">
        <f t="shared" si="0"/>
        <v/>
      </c>
      <c r="J47" s="33" t="str">
        <f t="shared" si="1"/>
        <v/>
      </c>
      <c r="K47" s="114" t="s">
        <v>1328</v>
      </c>
      <c r="L47" s="31" t="s">
        <v>1328</v>
      </c>
      <c r="M47" s="31" t="s">
        <v>1328</v>
      </c>
      <c r="N47" s="31" t="s">
        <v>1328</v>
      </c>
      <c r="O47" s="31"/>
      <c r="P47" s="95"/>
    </row>
    <row r="48" spans="1:16" s="36" customFormat="1" ht="12.75" customHeight="1">
      <c r="A48" s="26">
        <f t="shared" si="2"/>
        <v>43</v>
      </c>
      <c r="B48" s="27">
        <v>1</v>
      </c>
      <c r="C48" s="26" t="s">
        <v>1329</v>
      </c>
      <c r="D48" s="26" t="s">
        <v>1330</v>
      </c>
      <c r="E48" s="26"/>
      <c r="F48" s="35" t="s">
        <v>282</v>
      </c>
      <c r="G48" s="31">
        <v>428</v>
      </c>
      <c r="H48" s="32">
        <v>3</v>
      </c>
      <c r="I48" s="33" t="str">
        <f t="shared" si="0"/>
        <v/>
      </c>
      <c r="J48" s="33" t="str">
        <f t="shared" si="1"/>
        <v/>
      </c>
      <c r="K48" s="114"/>
      <c r="L48" s="31"/>
      <c r="M48" s="31"/>
      <c r="N48" s="31"/>
      <c r="O48" s="31"/>
      <c r="P48" s="95"/>
    </row>
    <row r="49" spans="1:16" s="36" customFormat="1" ht="12.75" customHeight="1">
      <c r="A49" s="26">
        <f t="shared" si="2"/>
        <v>44</v>
      </c>
      <c r="B49" s="27">
        <v>1</v>
      </c>
      <c r="C49" s="26" t="s">
        <v>1331</v>
      </c>
      <c r="D49" s="26" t="s">
        <v>705</v>
      </c>
      <c r="E49" s="26"/>
      <c r="F49" s="35" t="s">
        <v>282</v>
      </c>
      <c r="G49" s="31">
        <v>431</v>
      </c>
      <c r="H49" s="32">
        <v>3</v>
      </c>
      <c r="I49" s="33" t="str">
        <f t="shared" si="0"/>
        <v/>
      </c>
      <c r="J49" s="33" t="str">
        <f t="shared" si="1"/>
        <v/>
      </c>
      <c r="K49" s="114"/>
      <c r="L49" s="31"/>
      <c r="M49" s="31"/>
      <c r="N49" s="31"/>
      <c r="O49" s="31"/>
      <c r="P49" s="95"/>
    </row>
    <row r="50" spans="1:16" s="36" customFormat="1" ht="12.75" customHeight="1">
      <c r="A50" s="26">
        <f t="shared" si="2"/>
        <v>45</v>
      </c>
      <c r="B50" s="27">
        <v>1</v>
      </c>
      <c r="C50" s="26" t="s">
        <v>1332</v>
      </c>
      <c r="D50" s="26" t="s">
        <v>689</v>
      </c>
      <c r="E50" s="26"/>
      <c r="F50" s="35" t="s">
        <v>215</v>
      </c>
      <c r="G50" s="31">
        <v>434</v>
      </c>
      <c r="H50" s="32">
        <v>9</v>
      </c>
      <c r="I50" s="33" t="str">
        <f t="shared" si="0"/>
        <v/>
      </c>
      <c r="J50" s="274">
        <f>IF(J51="-",_xlfn.NUMBERVALUE(I50)/100000*-1,_xlfn.NUMBERVALUE(I50)/100000)</f>
        <v>0</v>
      </c>
      <c r="K50" s="114"/>
      <c r="L50" s="31"/>
      <c r="M50" s="31"/>
      <c r="N50" s="31"/>
      <c r="O50" s="31"/>
      <c r="P50" s="95"/>
    </row>
    <row r="51" spans="1:16" s="36" customFormat="1" ht="24.95" customHeight="1">
      <c r="A51" s="26">
        <f t="shared" si="2"/>
        <v>46</v>
      </c>
      <c r="B51" s="27">
        <v>1</v>
      </c>
      <c r="C51" s="26" t="s">
        <v>1333</v>
      </c>
      <c r="D51" s="26" t="s">
        <v>691</v>
      </c>
      <c r="E51" s="26" t="s">
        <v>208</v>
      </c>
      <c r="F51" s="35" t="s">
        <v>182</v>
      </c>
      <c r="G51" s="31">
        <v>443</v>
      </c>
      <c r="H51" s="32">
        <v>1</v>
      </c>
      <c r="I51" s="33" t="str">
        <f t="shared" si="0"/>
        <v/>
      </c>
      <c r="J51" s="33" t="str">
        <f t="shared" si="1"/>
        <v/>
      </c>
      <c r="K51" s="114"/>
      <c r="L51" s="31"/>
      <c r="M51" s="31"/>
      <c r="N51" s="31"/>
      <c r="O51" s="31"/>
      <c r="P51" s="95"/>
    </row>
    <row r="52" spans="1:16" s="36" customFormat="1" ht="24.95" customHeight="1">
      <c r="A52" s="26">
        <f t="shared" si="2"/>
        <v>47</v>
      </c>
      <c r="B52" s="27">
        <v>1</v>
      </c>
      <c r="C52" s="26" t="s">
        <v>1334</v>
      </c>
      <c r="D52" s="26" t="s">
        <v>693</v>
      </c>
      <c r="E52" s="26" t="s">
        <v>694</v>
      </c>
      <c r="F52" s="35" t="s">
        <v>182</v>
      </c>
      <c r="G52" s="31">
        <v>444</v>
      </c>
      <c r="H52" s="32">
        <v>1</v>
      </c>
      <c r="I52" s="33" t="str">
        <f t="shared" si="0"/>
        <v/>
      </c>
      <c r="J52" s="33" t="str">
        <f t="shared" si="1"/>
        <v/>
      </c>
      <c r="K52" s="114"/>
      <c r="L52" s="31"/>
      <c r="M52" s="31"/>
      <c r="N52" s="31"/>
      <c r="O52" s="31"/>
      <c r="P52" s="95"/>
    </row>
    <row r="53" spans="1:16" s="36" customFormat="1" ht="12.75" customHeight="1">
      <c r="A53" s="26">
        <f t="shared" si="2"/>
        <v>48</v>
      </c>
      <c r="B53" s="27">
        <v>1</v>
      </c>
      <c r="C53" s="26" t="s">
        <v>1335</v>
      </c>
      <c r="D53" s="26" t="s">
        <v>707</v>
      </c>
      <c r="E53" s="26"/>
      <c r="F53" s="35" t="s">
        <v>215</v>
      </c>
      <c r="G53" s="31">
        <v>445</v>
      </c>
      <c r="H53" s="32">
        <v>9</v>
      </c>
      <c r="I53" s="33" t="str">
        <f t="shared" si="0"/>
        <v/>
      </c>
      <c r="J53" s="274">
        <f>IF(J54="-",_xlfn.NUMBERVALUE(I53)/100000*-1,_xlfn.NUMBERVALUE(I53)/100000)</f>
        <v>0</v>
      </c>
      <c r="K53" s="114"/>
      <c r="L53" s="31"/>
      <c r="M53" s="31"/>
      <c r="N53" s="31"/>
      <c r="O53" s="31"/>
      <c r="P53" s="95"/>
    </row>
    <row r="54" spans="1:16" s="36" customFormat="1" ht="24.95" customHeight="1">
      <c r="A54" s="26">
        <f t="shared" si="2"/>
        <v>49</v>
      </c>
      <c r="B54" s="27">
        <v>1</v>
      </c>
      <c r="C54" s="26" t="s">
        <v>1336</v>
      </c>
      <c r="D54" s="26" t="s">
        <v>709</v>
      </c>
      <c r="E54" s="26" t="s">
        <v>208</v>
      </c>
      <c r="F54" s="35" t="s">
        <v>182</v>
      </c>
      <c r="G54" s="31">
        <v>454</v>
      </c>
      <c r="H54" s="32">
        <v>1</v>
      </c>
      <c r="I54" s="33" t="str">
        <f t="shared" si="0"/>
        <v/>
      </c>
      <c r="J54" s="33" t="str">
        <f t="shared" si="1"/>
        <v/>
      </c>
      <c r="K54" s="114"/>
      <c r="L54" s="31"/>
      <c r="M54" s="31"/>
      <c r="N54" s="31"/>
      <c r="O54" s="31"/>
      <c r="P54" s="95"/>
    </row>
    <row r="55" spans="1:16" s="36" customFormat="1" ht="24.95" customHeight="1">
      <c r="A55" s="26">
        <f t="shared" si="2"/>
        <v>50</v>
      </c>
      <c r="B55" s="27">
        <v>1</v>
      </c>
      <c r="C55" s="26" t="s">
        <v>1337</v>
      </c>
      <c r="D55" s="26" t="s">
        <v>711</v>
      </c>
      <c r="E55" s="26" t="s">
        <v>703</v>
      </c>
      <c r="F55" s="35" t="s">
        <v>182</v>
      </c>
      <c r="G55" s="31">
        <v>455</v>
      </c>
      <c r="H55" s="32">
        <v>1</v>
      </c>
      <c r="I55" s="33" t="str">
        <f t="shared" si="0"/>
        <v/>
      </c>
      <c r="J55" s="33" t="str">
        <f t="shared" si="1"/>
        <v/>
      </c>
      <c r="K55" s="114"/>
      <c r="L55" s="31"/>
      <c r="M55" s="31"/>
      <c r="N55" s="31"/>
      <c r="O55" s="31"/>
      <c r="P55" s="95"/>
    </row>
    <row r="56" spans="1:16" s="36" customFormat="1" ht="12.75" customHeight="1">
      <c r="A56" s="26">
        <f t="shared" si="2"/>
        <v>51</v>
      </c>
      <c r="B56" s="27">
        <v>1</v>
      </c>
      <c r="C56" s="26" t="s">
        <v>1338</v>
      </c>
      <c r="D56" s="26" t="s">
        <v>713</v>
      </c>
      <c r="E56" s="26"/>
      <c r="F56" s="35" t="s">
        <v>215</v>
      </c>
      <c r="G56" s="31">
        <v>456</v>
      </c>
      <c r="H56" s="32">
        <v>9</v>
      </c>
      <c r="I56" s="33" t="str">
        <f t="shared" si="0"/>
        <v/>
      </c>
      <c r="J56" s="274">
        <f>IF(J57="-",_xlfn.NUMBERVALUE(I56)/100000*-1,_xlfn.NUMBERVALUE(I56)/100000)</f>
        <v>0</v>
      </c>
      <c r="K56" s="114"/>
      <c r="L56" s="31"/>
      <c r="M56" s="31"/>
      <c r="N56" s="31"/>
      <c r="O56" s="31"/>
      <c r="P56" s="95"/>
    </row>
    <row r="57" spans="1:16" s="36" customFormat="1" ht="24.95" customHeight="1">
      <c r="A57" s="26">
        <f t="shared" si="2"/>
        <v>52</v>
      </c>
      <c r="B57" s="27">
        <v>1</v>
      </c>
      <c r="C57" s="26" t="s">
        <v>1339</v>
      </c>
      <c r="D57" s="26" t="s">
        <v>715</v>
      </c>
      <c r="E57" s="26" t="s">
        <v>208</v>
      </c>
      <c r="F57" s="35" t="s">
        <v>182</v>
      </c>
      <c r="G57" s="31">
        <v>465</v>
      </c>
      <c r="H57" s="32">
        <v>1</v>
      </c>
      <c r="I57" s="33" t="str">
        <f t="shared" si="0"/>
        <v/>
      </c>
      <c r="J57" s="33" t="str">
        <f t="shared" si="1"/>
        <v/>
      </c>
      <c r="K57" s="114"/>
      <c r="L57" s="31"/>
      <c r="M57" s="31"/>
      <c r="N57" s="31"/>
      <c r="O57" s="31"/>
      <c r="P57" s="95"/>
    </row>
    <row r="58" spans="1:16" s="36" customFormat="1" ht="24.95" customHeight="1">
      <c r="A58" s="26">
        <f t="shared" si="2"/>
        <v>53</v>
      </c>
      <c r="B58" s="27">
        <v>1</v>
      </c>
      <c r="C58" s="26" t="s">
        <v>1340</v>
      </c>
      <c r="D58" s="26" t="s">
        <v>717</v>
      </c>
      <c r="E58" s="26" t="s">
        <v>703</v>
      </c>
      <c r="F58" s="35" t="s">
        <v>182</v>
      </c>
      <c r="G58" s="31">
        <v>466</v>
      </c>
      <c r="H58" s="32">
        <v>1</v>
      </c>
      <c r="I58" s="33" t="str">
        <f t="shared" si="0"/>
        <v/>
      </c>
      <c r="J58" s="33" t="str">
        <f t="shared" si="1"/>
        <v/>
      </c>
      <c r="K58" s="114"/>
      <c r="L58" s="31"/>
      <c r="M58" s="31"/>
      <c r="N58" s="31"/>
      <c r="O58" s="31"/>
      <c r="P58" s="95"/>
    </row>
    <row r="59" spans="1:16" s="36" customFormat="1" ht="12.75" customHeight="1">
      <c r="A59" s="26">
        <f t="shared" si="2"/>
        <v>54</v>
      </c>
      <c r="B59" s="27">
        <v>1</v>
      </c>
      <c r="C59" s="26" t="s">
        <v>1341</v>
      </c>
      <c r="D59" s="26" t="s">
        <v>344</v>
      </c>
      <c r="E59" s="26"/>
      <c r="F59" s="35" t="s">
        <v>342</v>
      </c>
      <c r="G59" s="31">
        <v>467</v>
      </c>
      <c r="H59" s="32">
        <v>8</v>
      </c>
      <c r="I59" s="33" t="str">
        <f t="shared" si="0"/>
        <v/>
      </c>
      <c r="J59" s="245" t="str">
        <f>IF(AND(I59&lt;&gt;"",I59&lt;&gt;"00000000"),DATE(LEFT(I59,4),MID(I59,5,2),RIGHT(I59,2)),"")</f>
        <v/>
      </c>
      <c r="K59" s="34" t="s">
        <v>345</v>
      </c>
      <c r="L59" s="35" t="s">
        <v>345</v>
      </c>
      <c r="M59" s="35" t="s">
        <v>345</v>
      </c>
      <c r="N59" s="35" t="s">
        <v>345</v>
      </c>
      <c r="O59" s="35"/>
      <c r="P59" s="95"/>
    </row>
    <row r="60" spans="1:16" s="36" customFormat="1" ht="24.95" customHeight="1">
      <c r="A60" s="26">
        <f t="shared" si="2"/>
        <v>55</v>
      </c>
      <c r="B60" s="27">
        <v>1</v>
      </c>
      <c r="C60" s="26" t="s">
        <v>1342</v>
      </c>
      <c r="D60" s="26" t="s">
        <v>1343</v>
      </c>
      <c r="E60" s="26" t="s">
        <v>1344</v>
      </c>
      <c r="F60" s="35" t="s">
        <v>182</v>
      </c>
      <c r="G60" s="31">
        <v>475</v>
      </c>
      <c r="H60" s="32">
        <v>1</v>
      </c>
      <c r="I60" s="33" t="str">
        <f t="shared" si="0"/>
        <v/>
      </c>
      <c r="J60" s="33" t="str">
        <f t="shared" si="1"/>
        <v/>
      </c>
      <c r="K60" s="114"/>
      <c r="L60" s="31"/>
      <c r="M60" s="31"/>
      <c r="N60" s="31"/>
      <c r="O60" s="31"/>
      <c r="P60" s="95"/>
    </row>
    <row r="61" spans="1:16" s="36" customFormat="1" ht="24.95" hidden="1" customHeight="1">
      <c r="A61" s="40">
        <f t="shared" si="2"/>
        <v>56</v>
      </c>
      <c r="B61" s="41">
        <v>1</v>
      </c>
      <c r="C61" s="40" t="s">
        <v>1345</v>
      </c>
      <c r="D61" s="123" t="s">
        <v>219</v>
      </c>
      <c r="E61" s="40" t="s">
        <v>220</v>
      </c>
      <c r="F61" s="40" t="s">
        <v>182</v>
      </c>
      <c r="G61" s="43">
        <v>476</v>
      </c>
      <c r="H61" s="44">
        <v>1</v>
      </c>
      <c r="I61" s="45" t="str">
        <f t="shared" si="0"/>
        <v/>
      </c>
      <c r="J61" s="45" t="str">
        <f t="shared" si="1"/>
        <v/>
      </c>
      <c r="K61" s="113"/>
      <c r="L61" s="43"/>
      <c r="M61" s="43"/>
      <c r="N61" s="43"/>
      <c r="O61" s="43" t="s">
        <v>10</v>
      </c>
      <c r="P61" s="95"/>
    </row>
    <row r="62" spans="1:16" s="36" customFormat="1" ht="12.75" customHeight="1">
      <c r="A62" s="26">
        <f t="shared" si="2"/>
        <v>57</v>
      </c>
      <c r="B62" s="27">
        <v>1</v>
      </c>
      <c r="C62" s="26" t="s">
        <v>1346</v>
      </c>
      <c r="D62" s="26" t="s">
        <v>217</v>
      </c>
      <c r="E62" s="26"/>
      <c r="F62" s="35" t="s">
        <v>182</v>
      </c>
      <c r="G62" s="31">
        <v>477</v>
      </c>
      <c r="H62" s="32">
        <v>1</v>
      </c>
      <c r="I62" s="33" t="str">
        <f t="shared" si="0"/>
        <v/>
      </c>
      <c r="J62" s="33" t="str">
        <f t="shared" si="1"/>
        <v/>
      </c>
      <c r="K62" s="114"/>
      <c r="L62" s="31"/>
      <c r="M62" s="31"/>
      <c r="N62" s="31"/>
      <c r="O62" s="31"/>
      <c r="P62" s="95"/>
    </row>
    <row r="63" spans="1:16" s="36" customFormat="1" ht="24.95" hidden="1" customHeight="1">
      <c r="A63" s="40">
        <f t="shared" si="2"/>
        <v>58</v>
      </c>
      <c r="B63" s="41">
        <v>1</v>
      </c>
      <c r="C63" s="40" t="s">
        <v>1347</v>
      </c>
      <c r="D63" s="40" t="s">
        <v>1005</v>
      </c>
      <c r="E63" s="40" t="s">
        <v>246</v>
      </c>
      <c r="F63" s="40" t="s">
        <v>156</v>
      </c>
      <c r="G63" s="43">
        <v>478</v>
      </c>
      <c r="H63" s="44">
        <v>2</v>
      </c>
      <c r="I63" s="45" t="str">
        <f t="shared" si="0"/>
        <v/>
      </c>
      <c r="J63" s="45" t="str">
        <f t="shared" si="1"/>
        <v/>
      </c>
      <c r="K63" s="113"/>
      <c r="L63" s="43"/>
      <c r="M63" s="43"/>
      <c r="N63" s="43"/>
      <c r="O63" s="43" t="s">
        <v>10</v>
      </c>
      <c r="P63" s="95"/>
    </row>
    <row r="64" spans="1:16" s="36" customFormat="1" ht="12.75" customHeight="1">
      <c r="A64" s="26">
        <f t="shared" si="2"/>
        <v>59</v>
      </c>
      <c r="B64" s="27">
        <v>1</v>
      </c>
      <c r="C64" s="26" t="s">
        <v>1348</v>
      </c>
      <c r="D64" s="26" t="s">
        <v>214</v>
      </c>
      <c r="E64" s="26"/>
      <c r="F64" s="35" t="s">
        <v>215</v>
      </c>
      <c r="G64" s="31">
        <v>480</v>
      </c>
      <c r="H64" s="32">
        <v>9</v>
      </c>
      <c r="I64" s="33" t="str">
        <f t="shared" si="0"/>
        <v/>
      </c>
      <c r="J64" s="274">
        <f>IF(J65="-",_xlfn.NUMBERVALUE(I64)/100000*-1,_xlfn.NUMBERVALUE(I64)/100000)</f>
        <v>0</v>
      </c>
      <c r="K64" s="114"/>
      <c r="L64" s="31"/>
      <c r="M64" s="31"/>
      <c r="N64" s="31"/>
      <c r="O64" s="31"/>
      <c r="P64" s="95"/>
    </row>
    <row r="65" spans="1:29" s="36" customFormat="1" ht="24.95" customHeight="1">
      <c r="A65" s="26">
        <f t="shared" si="2"/>
        <v>60</v>
      </c>
      <c r="B65" s="27">
        <v>1</v>
      </c>
      <c r="C65" s="26" t="s">
        <v>1349</v>
      </c>
      <c r="D65" s="26" t="s">
        <v>1001</v>
      </c>
      <c r="E65" s="26" t="s">
        <v>208</v>
      </c>
      <c r="F65" s="35" t="s">
        <v>182</v>
      </c>
      <c r="G65" s="31">
        <v>489</v>
      </c>
      <c r="H65" s="32">
        <v>1</v>
      </c>
      <c r="I65" s="33" t="str">
        <f t="shared" si="0"/>
        <v/>
      </c>
      <c r="J65" s="33" t="str">
        <f t="shared" si="1"/>
        <v/>
      </c>
      <c r="K65" s="114"/>
      <c r="L65" s="31"/>
      <c r="M65" s="31"/>
      <c r="N65" s="31"/>
      <c r="O65" s="31"/>
      <c r="P65" s="95"/>
    </row>
    <row r="66" spans="1:29" s="36" customFormat="1" ht="24.95" customHeight="1">
      <c r="A66" s="26">
        <f t="shared" ref="A66" si="3">IF(B66=1,TRUNC(A64)+1,A64+0.1)</f>
        <v>60</v>
      </c>
      <c r="B66" s="27">
        <v>1</v>
      </c>
      <c r="C66" s="26" t="s">
        <v>5473</v>
      </c>
      <c r="D66" s="26" t="s">
        <v>5474</v>
      </c>
      <c r="E66" s="26" t="s">
        <v>5475</v>
      </c>
      <c r="F66" s="35" t="s">
        <v>182</v>
      </c>
      <c r="G66" s="31">
        <v>490</v>
      </c>
      <c r="H66" s="32">
        <v>1</v>
      </c>
      <c r="I66" s="33" t="str">
        <f t="shared" si="0"/>
        <v/>
      </c>
      <c r="J66" s="33" t="str">
        <f t="shared" si="1"/>
        <v/>
      </c>
      <c r="K66" s="114"/>
      <c r="L66" s="31"/>
      <c r="M66" s="31"/>
      <c r="N66" s="31"/>
      <c r="O66" s="31"/>
      <c r="P66" s="95"/>
    </row>
    <row r="67" spans="1:29" s="36" customFormat="1" ht="24.95" customHeight="1">
      <c r="A67" s="26">
        <f t="shared" ref="A67" si="4">IF(B67=1,TRUNC(A65)+1,A65+0.1)</f>
        <v>61</v>
      </c>
      <c r="B67" s="27">
        <v>1</v>
      </c>
      <c r="C67" s="26" t="s">
        <v>5463</v>
      </c>
      <c r="D67" s="26" t="s">
        <v>5464</v>
      </c>
      <c r="E67" s="26" t="s">
        <v>5467</v>
      </c>
      <c r="F67" s="35" t="s">
        <v>182</v>
      </c>
      <c r="G67" s="31">
        <v>491</v>
      </c>
      <c r="H67" s="32">
        <v>1</v>
      </c>
      <c r="I67" s="33" t="str">
        <f t="shared" ref="I67" si="5">MID($I$1,G67,H67)</f>
        <v/>
      </c>
      <c r="J67" s="33" t="str">
        <f t="shared" ref="J67:J130" si="6">I67</f>
        <v/>
      </c>
      <c r="K67" s="114"/>
      <c r="L67" s="31"/>
      <c r="M67" s="31"/>
      <c r="N67" s="31"/>
      <c r="O67" s="31"/>
      <c r="P67" s="95"/>
    </row>
    <row r="68" spans="1:29" s="36" customFormat="1" ht="24.95" customHeight="1">
      <c r="A68" s="26">
        <f t="shared" ref="A68" si="7">IF(B68=1,TRUNC(A67)+1,A67+0.1)</f>
        <v>62</v>
      </c>
      <c r="B68" s="27">
        <v>1</v>
      </c>
      <c r="C68" s="26" t="s">
        <v>5465</v>
      </c>
      <c r="D68" s="26" t="s">
        <v>5466</v>
      </c>
      <c r="E68" s="26" t="s">
        <v>5470</v>
      </c>
      <c r="F68" s="35" t="s">
        <v>182</v>
      </c>
      <c r="G68" s="31">
        <v>492</v>
      </c>
      <c r="H68" s="32">
        <v>1</v>
      </c>
      <c r="I68" s="33" t="str">
        <f t="shared" ref="I68" si="8">MID($I$1,G68,H68)</f>
        <v/>
      </c>
      <c r="J68" s="33" t="str">
        <f t="shared" si="6"/>
        <v/>
      </c>
      <c r="K68" s="114"/>
      <c r="L68" s="31"/>
      <c r="M68" s="31"/>
      <c r="N68" s="31"/>
      <c r="O68" s="31"/>
      <c r="P68" s="95"/>
    </row>
    <row r="69" spans="1:29" s="36" customFormat="1" ht="24.95" customHeight="1">
      <c r="A69" s="26">
        <f t="shared" ref="A69:A70" si="9">IF(B69=1,TRUNC(A68)+1,A68+0.1)</f>
        <v>63</v>
      </c>
      <c r="B69" s="27">
        <v>1</v>
      </c>
      <c r="C69" s="26" t="s">
        <v>5468</v>
      </c>
      <c r="D69" s="26" t="s">
        <v>5469</v>
      </c>
      <c r="E69" s="26" t="s">
        <v>5471</v>
      </c>
      <c r="F69" s="35" t="s">
        <v>182</v>
      </c>
      <c r="G69" s="31">
        <v>493</v>
      </c>
      <c r="H69" s="32">
        <v>1</v>
      </c>
      <c r="I69" s="33" t="str">
        <f t="shared" ref="I69" si="10">MID($I$1,G69,H69)</f>
        <v/>
      </c>
      <c r="J69" s="33" t="str">
        <f t="shared" si="6"/>
        <v/>
      </c>
      <c r="K69" s="114"/>
      <c r="L69" s="31"/>
      <c r="M69" s="31"/>
      <c r="N69" s="31"/>
      <c r="O69" s="31"/>
      <c r="P69" s="95"/>
    </row>
    <row r="70" spans="1:29" s="36" customFormat="1" ht="12.75" hidden="1" customHeight="1">
      <c r="A70" s="40">
        <f t="shared" si="9"/>
        <v>64</v>
      </c>
      <c r="B70" s="41">
        <v>1</v>
      </c>
      <c r="C70" s="126" t="s">
        <v>1013</v>
      </c>
      <c r="D70" s="40"/>
      <c r="E70" s="40"/>
      <c r="F70" s="40" t="s">
        <v>1474</v>
      </c>
      <c r="G70" s="43">
        <v>493</v>
      </c>
      <c r="H70" s="127">
        <v>8</v>
      </c>
      <c r="I70" s="128" t="str">
        <f t="shared" si="0"/>
        <v/>
      </c>
      <c r="J70" s="128" t="str">
        <f t="shared" si="6"/>
        <v/>
      </c>
      <c r="K70" s="114"/>
      <c r="L70" s="31"/>
      <c r="M70" s="31"/>
      <c r="N70" s="31"/>
      <c r="O70" s="43" t="s">
        <v>10</v>
      </c>
      <c r="P70" s="95"/>
    </row>
    <row r="71" spans="1:29" s="36" customFormat="1" ht="12.75" customHeight="1">
      <c r="A71" s="26">
        <f t="shared" si="2"/>
        <v>65</v>
      </c>
      <c r="B71" s="27">
        <v>1</v>
      </c>
      <c r="C71" s="26" t="s">
        <v>1350</v>
      </c>
      <c r="D71" s="26" t="s">
        <v>763</v>
      </c>
      <c r="E71" s="26"/>
      <c r="F71" s="35" t="s">
        <v>156</v>
      </c>
      <c r="G71" s="31">
        <v>501</v>
      </c>
      <c r="H71" s="32">
        <v>2</v>
      </c>
      <c r="I71" s="33" t="str">
        <f t="shared" si="0"/>
        <v/>
      </c>
      <c r="J71" s="33" t="str">
        <f t="shared" si="6"/>
        <v/>
      </c>
      <c r="K71" s="114"/>
      <c r="L71" s="31"/>
      <c r="M71" s="31"/>
      <c r="N71" s="31"/>
      <c r="O71" s="31"/>
      <c r="P71" s="95"/>
    </row>
    <row r="72" spans="1:29" s="36" customFormat="1" ht="12.75">
      <c r="A72" s="26">
        <f t="shared" ref="A72:A112" si="11">IF(B72=1,TRUNC(A71)+1,A71+0.1)</f>
        <v>66</v>
      </c>
      <c r="B72" s="27">
        <v>1</v>
      </c>
      <c r="C72" s="26" t="s">
        <v>1351</v>
      </c>
      <c r="D72" s="26" t="s">
        <v>765</v>
      </c>
      <c r="E72" s="26"/>
      <c r="F72" s="35" t="s">
        <v>150</v>
      </c>
      <c r="G72" s="31">
        <v>503</v>
      </c>
      <c r="H72" s="32">
        <v>14</v>
      </c>
      <c r="I72" s="33" t="str">
        <f t="shared" si="0"/>
        <v/>
      </c>
      <c r="J72" s="243">
        <f>_xlfn.NUMBERVALUE(I72)</f>
        <v>0</v>
      </c>
      <c r="K72" s="34" t="s">
        <v>766</v>
      </c>
      <c r="L72" s="35" t="s">
        <v>766</v>
      </c>
      <c r="M72" s="35" t="s">
        <v>766</v>
      </c>
      <c r="N72" s="35" t="s">
        <v>766</v>
      </c>
      <c r="O72" s="35"/>
      <c r="P72" s="95"/>
    </row>
    <row r="73" spans="1:29" s="36" customFormat="1" ht="12.75" customHeight="1">
      <c r="A73" s="26">
        <f t="shared" si="11"/>
        <v>67</v>
      </c>
      <c r="B73" s="27">
        <v>1</v>
      </c>
      <c r="C73" s="26" t="s">
        <v>1352</v>
      </c>
      <c r="D73" s="26" t="s">
        <v>768</v>
      </c>
      <c r="E73" s="26"/>
      <c r="F73" s="35" t="s">
        <v>769</v>
      </c>
      <c r="G73" s="31">
        <v>517</v>
      </c>
      <c r="H73" s="32">
        <v>2</v>
      </c>
      <c r="I73" s="33" t="str">
        <f t="shared" si="0"/>
        <v/>
      </c>
      <c r="J73" s="33" t="str">
        <f t="shared" si="6"/>
        <v/>
      </c>
      <c r="K73" s="34"/>
      <c r="L73" s="35"/>
      <c r="M73" s="35"/>
      <c r="N73" s="35"/>
      <c r="O73" s="35"/>
      <c r="P73" s="95"/>
    </row>
    <row r="74" spans="1:29" s="36" customFormat="1" ht="33.75">
      <c r="A74" s="26">
        <f t="shared" si="11"/>
        <v>68</v>
      </c>
      <c r="B74" s="27">
        <v>1</v>
      </c>
      <c r="C74" s="26" t="s">
        <v>1353</v>
      </c>
      <c r="D74" s="26" t="s">
        <v>771</v>
      </c>
      <c r="E74" s="26"/>
      <c r="F74" s="35" t="s">
        <v>150</v>
      </c>
      <c r="G74" s="31">
        <v>519</v>
      </c>
      <c r="H74" s="32">
        <v>14</v>
      </c>
      <c r="I74" s="33" t="str">
        <f t="shared" si="0"/>
        <v/>
      </c>
      <c r="J74" s="33">
        <f>_xlfn.NUMBERVALUE(I74)</f>
        <v>0</v>
      </c>
      <c r="K74" s="34" t="s">
        <v>772</v>
      </c>
      <c r="L74" s="35" t="s">
        <v>772</v>
      </c>
      <c r="M74" s="35" t="s">
        <v>772</v>
      </c>
      <c r="N74" s="35" t="s">
        <v>772</v>
      </c>
      <c r="O74" s="35"/>
      <c r="P74" s="95"/>
    </row>
    <row r="75" spans="1:29" s="36" customFormat="1" ht="12.75" customHeight="1">
      <c r="A75" s="26">
        <f t="shared" si="11"/>
        <v>69</v>
      </c>
      <c r="B75" s="27">
        <v>1</v>
      </c>
      <c r="C75" s="26" t="s">
        <v>1354</v>
      </c>
      <c r="D75" s="26" t="s">
        <v>747</v>
      </c>
      <c r="E75" s="26"/>
      <c r="F75" s="35" t="s">
        <v>161</v>
      </c>
      <c r="G75" s="31">
        <v>533</v>
      </c>
      <c r="H75" s="32">
        <v>4</v>
      </c>
      <c r="I75" s="33" t="str">
        <f t="shared" si="0"/>
        <v/>
      </c>
      <c r="J75" s="33" t="str">
        <f t="shared" si="6"/>
        <v/>
      </c>
      <c r="K75" s="114"/>
      <c r="L75" s="31"/>
      <c r="M75" s="31"/>
      <c r="N75" s="31"/>
      <c r="O75" s="31"/>
      <c r="P75" s="95"/>
    </row>
    <row r="76" spans="1:29" s="36" customFormat="1" ht="12.75" customHeight="1">
      <c r="A76" s="26">
        <f t="shared" si="11"/>
        <v>70</v>
      </c>
      <c r="B76" s="27">
        <v>1</v>
      </c>
      <c r="C76" s="26" t="s">
        <v>1355</v>
      </c>
      <c r="D76" s="26" t="s">
        <v>722</v>
      </c>
      <c r="E76" s="26"/>
      <c r="F76" s="35" t="s">
        <v>282</v>
      </c>
      <c r="G76" s="31">
        <v>537</v>
      </c>
      <c r="H76" s="32">
        <v>3</v>
      </c>
      <c r="I76" s="33" t="str">
        <f t="shared" ref="I76:I127" si="12">MID($I$1,G76,H76)</f>
        <v/>
      </c>
      <c r="J76" s="33" t="str">
        <f t="shared" si="6"/>
        <v/>
      </c>
      <c r="K76" s="114"/>
      <c r="L76" s="31"/>
      <c r="M76" s="31"/>
      <c r="N76" s="31"/>
      <c r="O76" s="31"/>
      <c r="P76" s="95"/>
    </row>
    <row r="77" spans="1:29" s="36" customFormat="1" ht="33.75">
      <c r="A77" s="26">
        <f t="shared" si="11"/>
        <v>71</v>
      </c>
      <c r="B77" s="27">
        <v>1</v>
      </c>
      <c r="C77" s="26" t="s">
        <v>1356</v>
      </c>
      <c r="D77" s="26" t="s">
        <v>1357</v>
      </c>
      <c r="E77" s="26"/>
      <c r="F77" s="35" t="s">
        <v>254</v>
      </c>
      <c r="G77" s="31">
        <v>540</v>
      </c>
      <c r="H77" s="32">
        <v>6</v>
      </c>
      <c r="I77" s="33" t="str">
        <f t="shared" si="12"/>
        <v/>
      </c>
      <c r="J77" s="33" t="str">
        <f t="shared" si="6"/>
        <v/>
      </c>
      <c r="K77" s="124" t="s">
        <v>326</v>
      </c>
      <c r="L77" s="124" t="s">
        <v>326</v>
      </c>
      <c r="M77" s="124" t="s">
        <v>326</v>
      </c>
      <c r="N77" s="124" t="s">
        <v>326</v>
      </c>
      <c r="O77" s="116"/>
      <c r="P77" s="95"/>
    </row>
    <row r="78" spans="1:29" s="36" customFormat="1" ht="12.75" customHeight="1" outlineLevel="1">
      <c r="A78" s="35">
        <f>IF(B78=1,TRUNC(A77)+1,A77+0.1)</f>
        <v>71.099999999999994</v>
      </c>
      <c r="B78" s="37">
        <v>2</v>
      </c>
      <c r="C78" s="35" t="s">
        <v>1358</v>
      </c>
      <c r="D78" s="30" t="s">
        <v>1357</v>
      </c>
      <c r="E78" s="30"/>
      <c r="F78" s="30" t="s">
        <v>156</v>
      </c>
      <c r="G78" s="31">
        <v>540</v>
      </c>
      <c r="H78" s="32">
        <v>2</v>
      </c>
      <c r="I78" s="33" t="str">
        <f t="shared" si="12"/>
        <v/>
      </c>
      <c r="J78" s="33" t="str">
        <f t="shared" si="6"/>
        <v/>
      </c>
      <c r="K78" s="34"/>
      <c r="L78" s="35"/>
      <c r="M78" s="35"/>
      <c r="N78" s="35"/>
      <c r="O78" s="35"/>
      <c r="P78" s="98"/>
      <c r="Q78" s="95"/>
      <c r="R78" s="95"/>
      <c r="S78" s="95"/>
      <c r="T78" s="95"/>
      <c r="U78" s="95"/>
      <c r="V78" s="95"/>
      <c r="W78" s="95"/>
      <c r="X78" s="95"/>
      <c r="Y78" s="95"/>
      <c r="Z78" s="95"/>
      <c r="AA78" s="95"/>
      <c r="AB78" s="95"/>
      <c r="AC78" s="95"/>
    </row>
    <row r="79" spans="1:29" s="36" customFormat="1" ht="12.75" customHeight="1" outlineLevel="1">
      <c r="A79" s="35">
        <f>IF(B79=1,TRUNC(A78)+1,A78+0.1)</f>
        <v>71.199999999999989</v>
      </c>
      <c r="B79" s="37">
        <v>2</v>
      </c>
      <c r="C79" s="35" t="s">
        <v>1359</v>
      </c>
      <c r="D79" s="30" t="s">
        <v>1360</v>
      </c>
      <c r="E79" s="30"/>
      <c r="F79" s="30" t="s">
        <v>156</v>
      </c>
      <c r="G79" s="31">
        <v>542</v>
      </c>
      <c r="H79" s="32">
        <v>2</v>
      </c>
      <c r="I79" s="33" t="str">
        <f t="shared" si="12"/>
        <v/>
      </c>
      <c r="J79" s="33" t="str">
        <f t="shared" si="6"/>
        <v/>
      </c>
      <c r="K79" s="34"/>
      <c r="L79" s="35"/>
      <c r="M79" s="35"/>
      <c r="N79" s="35"/>
      <c r="O79" s="35"/>
      <c r="P79" s="98"/>
      <c r="Q79" s="95"/>
      <c r="R79" s="95"/>
      <c r="S79" s="95"/>
      <c r="T79" s="95"/>
      <c r="U79" s="95"/>
      <c r="V79" s="95"/>
      <c r="W79" s="95"/>
      <c r="X79" s="95"/>
      <c r="Y79" s="95"/>
      <c r="Z79" s="95"/>
      <c r="AA79" s="95"/>
      <c r="AB79" s="95"/>
      <c r="AC79" s="95"/>
    </row>
    <row r="80" spans="1:29" s="36" customFormat="1" ht="12.75" customHeight="1" outlineLevel="1">
      <c r="A80" s="35">
        <f>IF(B80=1,TRUNC(A79)+1,A79+0.1)</f>
        <v>71.299999999999983</v>
      </c>
      <c r="B80" s="37">
        <v>2</v>
      </c>
      <c r="C80" s="35" t="s">
        <v>1361</v>
      </c>
      <c r="D80" s="30" t="s">
        <v>1362</v>
      </c>
      <c r="E80" s="30"/>
      <c r="F80" s="30" t="s">
        <v>156</v>
      </c>
      <c r="G80" s="31">
        <v>544</v>
      </c>
      <c r="H80" s="32">
        <v>2</v>
      </c>
      <c r="I80" s="33" t="str">
        <f t="shared" si="12"/>
        <v/>
      </c>
      <c r="J80" s="33" t="str">
        <f t="shared" si="6"/>
        <v/>
      </c>
      <c r="K80" s="34"/>
      <c r="L80" s="35"/>
      <c r="M80" s="35"/>
      <c r="N80" s="35"/>
      <c r="O80" s="35"/>
      <c r="P80" s="98"/>
      <c r="Q80" s="95"/>
      <c r="R80" s="95"/>
      <c r="S80" s="95"/>
      <c r="T80" s="95"/>
      <c r="U80" s="95"/>
      <c r="V80" s="95"/>
      <c r="W80" s="95"/>
      <c r="X80" s="95"/>
      <c r="Y80" s="95"/>
      <c r="Z80" s="95"/>
      <c r="AA80" s="95"/>
      <c r="AB80" s="95"/>
      <c r="AC80" s="95"/>
    </row>
    <row r="81" spans="1:16" s="36" customFormat="1" ht="22.5">
      <c r="A81" s="26">
        <f t="shared" ref="A81:A90" si="13">IF(B81=1,TRUNC(A80)+1,A80+0.1)</f>
        <v>72</v>
      </c>
      <c r="B81" s="27">
        <v>1</v>
      </c>
      <c r="C81" s="26" t="s">
        <v>1363</v>
      </c>
      <c r="D81" s="26" t="s">
        <v>1364</v>
      </c>
      <c r="E81" s="26"/>
      <c r="F81" s="35"/>
      <c r="G81" s="31">
        <v>546</v>
      </c>
      <c r="H81" s="32">
        <v>18</v>
      </c>
      <c r="I81" s="33" t="str">
        <f t="shared" si="12"/>
        <v/>
      </c>
      <c r="J81" s="33" t="str">
        <f t="shared" si="6"/>
        <v/>
      </c>
      <c r="K81" s="114" t="s">
        <v>1365</v>
      </c>
      <c r="L81" s="114" t="s">
        <v>1365</v>
      </c>
      <c r="M81" s="31" t="s">
        <v>1365</v>
      </c>
      <c r="N81" s="31" t="s">
        <v>1365</v>
      </c>
      <c r="O81" s="31"/>
      <c r="P81" s="95"/>
    </row>
    <row r="82" spans="1:16" s="36" customFormat="1" ht="12.75" customHeight="1" outlineLevel="1">
      <c r="A82" s="35">
        <f t="shared" si="13"/>
        <v>72.099999999999994</v>
      </c>
      <c r="B82" s="37">
        <v>2</v>
      </c>
      <c r="C82" s="125" t="s">
        <v>1366</v>
      </c>
      <c r="D82" s="125" t="s">
        <v>1367</v>
      </c>
      <c r="E82" s="30"/>
      <c r="F82" s="30" t="s">
        <v>781</v>
      </c>
      <c r="G82" s="62">
        <v>546</v>
      </c>
      <c r="H82" s="63">
        <v>11</v>
      </c>
      <c r="I82" s="33" t="str">
        <f t="shared" si="12"/>
        <v/>
      </c>
      <c r="J82" s="243">
        <f>_xlfn.NUMBERVALUE(I82)/10^J84</f>
        <v>0</v>
      </c>
      <c r="K82" s="241"/>
      <c r="L82" s="66"/>
      <c r="M82" s="66"/>
      <c r="N82" s="66"/>
      <c r="O82" s="66"/>
      <c r="P82" s="95"/>
    </row>
    <row r="83" spans="1:16" s="36" customFormat="1" ht="24.95" customHeight="1" outlineLevel="1">
      <c r="A83" s="35">
        <f t="shared" si="13"/>
        <v>72.199999999999989</v>
      </c>
      <c r="B83" s="37">
        <v>2</v>
      </c>
      <c r="C83" s="125" t="s">
        <v>1368</v>
      </c>
      <c r="D83" s="125" t="s">
        <v>1369</v>
      </c>
      <c r="E83" s="30" t="s">
        <v>784</v>
      </c>
      <c r="F83" s="30" t="s">
        <v>182</v>
      </c>
      <c r="G83" s="62">
        <v>557</v>
      </c>
      <c r="H83" s="63">
        <v>1</v>
      </c>
      <c r="I83" s="33" t="str">
        <f t="shared" si="12"/>
        <v/>
      </c>
      <c r="J83" s="33" t="str">
        <f t="shared" si="6"/>
        <v/>
      </c>
      <c r="K83" s="34"/>
      <c r="L83" s="35"/>
      <c r="M83" s="35"/>
      <c r="N83" s="35"/>
      <c r="O83" s="35"/>
      <c r="P83" s="98"/>
    </row>
    <row r="84" spans="1:16" s="36" customFormat="1" ht="12.75" customHeight="1" outlineLevel="1">
      <c r="A84" s="35">
        <f t="shared" si="13"/>
        <v>72.299999999999983</v>
      </c>
      <c r="B84" s="37">
        <v>2</v>
      </c>
      <c r="C84" s="125" t="s">
        <v>1370</v>
      </c>
      <c r="D84" s="125" t="s">
        <v>1371</v>
      </c>
      <c r="E84" s="30"/>
      <c r="F84" s="30" t="s">
        <v>282</v>
      </c>
      <c r="G84" s="62">
        <v>558</v>
      </c>
      <c r="H84" s="63">
        <v>3</v>
      </c>
      <c r="I84" s="33" t="str">
        <f t="shared" si="12"/>
        <v/>
      </c>
      <c r="J84" s="33">
        <f>_xlfn.NUMBERVALUE(I84)</f>
        <v>0</v>
      </c>
      <c r="K84" s="34"/>
      <c r="L84" s="35"/>
      <c r="M84" s="35"/>
      <c r="N84" s="35"/>
      <c r="O84" s="35"/>
      <c r="P84" s="98"/>
    </row>
    <row r="85" spans="1:16" s="36" customFormat="1" ht="24.95" customHeight="1" outlineLevel="1">
      <c r="A85" s="35">
        <f t="shared" si="13"/>
        <v>72.399999999999977</v>
      </c>
      <c r="B85" s="37">
        <v>2</v>
      </c>
      <c r="C85" s="125" t="s">
        <v>1372</v>
      </c>
      <c r="D85" s="125" t="s">
        <v>1373</v>
      </c>
      <c r="E85" s="30" t="s">
        <v>784</v>
      </c>
      <c r="F85" s="30" t="s">
        <v>182</v>
      </c>
      <c r="G85" s="62">
        <v>561</v>
      </c>
      <c r="H85" s="63">
        <v>1</v>
      </c>
      <c r="I85" s="33" t="str">
        <f t="shared" si="12"/>
        <v/>
      </c>
      <c r="J85" s="33" t="str">
        <f t="shared" si="6"/>
        <v/>
      </c>
      <c r="K85" s="34"/>
      <c r="L85" s="35"/>
      <c r="M85" s="35"/>
      <c r="N85" s="35"/>
      <c r="O85" s="35"/>
      <c r="P85" s="98"/>
    </row>
    <row r="86" spans="1:16" s="36" customFormat="1" ht="24.95" customHeight="1" outlineLevel="1">
      <c r="A86" s="35">
        <f t="shared" si="13"/>
        <v>72.499999999999972</v>
      </c>
      <c r="B86" s="37">
        <v>2</v>
      </c>
      <c r="C86" s="125" t="s">
        <v>1374</v>
      </c>
      <c r="D86" s="125" t="s">
        <v>1375</v>
      </c>
      <c r="E86" s="30" t="s">
        <v>829</v>
      </c>
      <c r="F86" s="30" t="s">
        <v>182</v>
      </c>
      <c r="G86" s="62">
        <v>562</v>
      </c>
      <c r="H86" s="63">
        <v>1</v>
      </c>
      <c r="I86" s="33" t="str">
        <f t="shared" si="12"/>
        <v/>
      </c>
      <c r="J86" s="33" t="str">
        <f t="shared" si="6"/>
        <v/>
      </c>
      <c r="K86" s="34"/>
      <c r="L86" s="35"/>
      <c r="M86" s="35"/>
      <c r="N86" s="35"/>
      <c r="O86" s="35"/>
      <c r="P86" s="98"/>
    </row>
    <row r="87" spans="1:16" s="36" customFormat="1" ht="24.95" customHeight="1" outlineLevel="1">
      <c r="A87" s="35">
        <f t="shared" si="13"/>
        <v>72.599999999999966</v>
      </c>
      <c r="B87" s="37">
        <v>2</v>
      </c>
      <c r="C87" s="125" t="s">
        <v>1376</v>
      </c>
      <c r="D87" s="125" t="s">
        <v>1377</v>
      </c>
      <c r="E87" s="30" t="s">
        <v>832</v>
      </c>
      <c r="F87" s="30" t="s">
        <v>182</v>
      </c>
      <c r="G87" s="62">
        <v>563</v>
      </c>
      <c r="H87" s="63">
        <v>1</v>
      </c>
      <c r="I87" s="33" t="str">
        <f t="shared" si="12"/>
        <v/>
      </c>
      <c r="J87" s="33" t="str">
        <f t="shared" si="6"/>
        <v/>
      </c>
      <c r="K87" s="34"/>
      <c r="L87" s="35"/>
      <c r="M87" s="35"/>
      <c r="N87" s="35"/>
      <c r="O87" s="35"/>
      <c r="P87" s="98"/>
    </row>
    <row r="88" spans="1:16" s="36" customFormat="1" ht="12.75" customHeight="1">
      <c r="A88" s="26">
        <f t="shared" si="13"/>
        <v>73</v>
      </c>
      <c r="B88" s="27">
        <v>1</v>
      </c>
      <c r="C88" s="26" t="s">
        <v>1378</v>
      </c>
      <c r="D88" s="26" t="s">
        <v>834</v>
      </c>
      <c r="E88" s="26"/>
      <c r="F88" s="35" t="s">
        <v>156</v>
      </c>
      <c r="G88" s="31">
        <v>564</v>
      </c>
      <c r="H88" s="32">
        <v>2</v>
      </c>
      <c r="I88" s="33" t="str">
        <f t="shared" si="12"/>
        <v/>
      </c>
      <c r="J88" s="33" t="str">
        <f t="shared" si="6"/>
        <v/>
      </c>
      <c r="K88" s="114"/>
      <c r="L88" s="31"/>
      <c r="M88" s="31"/>
      <c r="N88" s="31"/>
      <c r="O88" s="31"/>
      <c r="P88" s="95"/>
    </row>
    <row r="89" spans="1:16" s="36" customFormat="1" ht="12.75" customHeight="1">
      <c r="A89" s="26">
        <f t="shared" si="13"/>
        <v>74</v>
      </c>
      <c r="B89" s="27">
        <v>1</v>
      </c>
      <c r="C89" s="26" t="s">
        <v>1379</v>
      </c>
      <c r="D89" s="26" t="s">
        <v>1380</v>
      </c>
      <c r="E89" s="26"/>
      <c r="F89" s="35" t="s">
        <v>436</v>
      </c>
      <c r="G89" s="31">
        <v>566</v>
      </c>
      <c r="H89" s="32">
        <v>15</v>
      </c>
      <c r="I89" s="33" t="str">
        <f t="shared" si="12"/>
        <v/>
      </c>
      <c r="J89" s="274">
        <f>IF(J90="-",_xlfn.NUMBERVALUE(I89)/100*-1,_xlfn.NUMBERVALUE(I89)/100)</f>
        <v>0</v>
      </c>
      <c r="K89" s="114" t="s">
        <v>1381</v>
      </c>
      <c r="L89" s="114" t="s">
        <v>1381</v>
      </c>
      <c r="M89" s="114" t="s">
        <v>1381</v>
      </c>
      <c r="N89" s="114" t="s">
        <v>1381</v>
      </c>
      <c r="O89" s="114"/>
      <c r="P89" s="95"/>
    </row>
    <row r="90" spans="1:16" s="36" customFormat="1" ht="24.95" customHeight="1">
      <c r="A90" s="26">
        <f t="shared" si="13"/>
        <v>75</v>
      </c>
      <c r="B90" s="27">
        <v>1</v>
      </c>
      <c r="C90" s="26" t="s">
        <v>1382</v>
      </c>
      <c r="D90" s="26" t="s">
        <v>1383</v>
      </c>
      <c r="E90" s="26" t="s">
        <v>208</v>
      </c>
      <c r="F90" s="35" t="s">
        <v>182</v>
      </c>
      <c r="G90" s="31">
        <v>581</v>
      </c>
      <c r="H90" s="32">
        <v>1</v>
      </c>
      <c r="I90" s="33" t="str">
        <f t="shared" si="12"/>
        <v/>
      </c>
      <c r="J90" s="33" t="str">
        <f t="shared" si="6"/>
        <v/>
      </c>
      <c r="K90" s="114"/>
      <c r="L90" s="31"/>
      <c r="M90" s="31"/>
      <c r="N90" s="31"/>
      <c r="O90" s="31"/>
      <c r="P90" s="95"/>
    </row>
    <row r="91" spans="1:16" s="36" customFormat="1" ht="12.75" customHeight="1">
      <c r="A91" s="26">
        <f t="shared" si="11"/>
        <v>76</v>
      </c>
      <c r="B91" s="27">
        <v>1</v>
      </c>
      <c r="C91" s="26" t="s">
        <v>1384</v>
      </c>
      <c r="D91" s="26" t="s">
        <v>1385</v>
      </c>
      <c r="E91" s="26"/>
      <c r="F91" s="35" t="s">
        <v>436</v>
      </c>
      <c r="G91" s="31">
        <v>582</v>
      </c>
      <c r="H91" s="32">
        <v>15</v>
      </c>
      <c r="I91" s="33" t="str">
        <f t="shared" si="12"/>
        <v/>
      </c>
      <c r="J91" s="274">
        <f>IF(J92="-",_xlfn.NUMBERVALUE(I91)/100*-1,_xlfn.NUMBERVALUE(I91)/100)</f>
        <v>0</v>
      </c>
      <c r="K91" s="114" t="s">
        <v>1386</v>
      </c>
      <c r="L91" s="114" t="s">
        <v>1386</v>
      </c>
      <c r="M91" s="114" t="s">
        <v>1386</v>
      </c>
      <c r="N91" s="114" t="s">
        <v>1386</v>
      </c>
      <c r="O91" s="114"/>
      <c r="P91" s="95"/>
    </row>
    <row r="92" spans="1:16" s="36" customFormat="1" ht="24.95" customHeight="1">
      <c r="A92" s="26">
        <f t="shared" si="11"/>
        <v>77</v>
      </c>
      <c r="B92" s="27">
        <v>1</v>
      </c>
      <c r="C92" s="26" t="s">
        <v>1387</v>
      </c>
      <c r="D92" s="26" t="s">
        <v>1388</v>
      </c>
      <c r="E92" s="26" t="s">
        <v>208</v>
      </c>
      <c r="F92" s="35" t="s">
        <v>182</v>
      </c>
      <c r="G92" s="31">
        <v>597</v>
      </c>
      <c r="H92" s="32">
        <v>1</v>
      </c>
      <c r="I92" s="33" t="str">
        <f t="shared" si="12"/>
        <v/>
      </c>
      <c r="J92" s="33" t="str">
        <f t="shared" si="6"/>
        <v/>
      </c>
      <c r="K92" s="114"/>
      <c r="L92" s="31"/>
      <c r="M92" s="31"/>
      <c r="N92" s="31"/>
      <c r="O92" s="31"/>
      <c r="P92" s="95"/>
    </row>
    <row r="93" spans="1:16" s="103" customFormat="1" ht="24.95" hidden="1" customHeight="1">
      <c r="A93" s="40">
        <f t="shared" si="11"/>
        <v>78</v>
      </c>
      <c r="B93" s="41">
        <v>1</v>
      </c>
      <c r="C93" s="126" t="s">
        <v>1389</v>
      </c>
      <c r="D93" s="40" t="s">
        <v>1390</v>
      </c>
      <c r="E93" s="40" t="s">
        <v>1391</v>
      </c>
      <c r="F93" s="40" t="s">
        <v>182</v>
      </c>
      <c r="G93" s="43">
        <v>598</v>
      </c>
      <c r="H93" s="127">
        <v>1</v>
      </c>
      <c r="I93" s="128" t="str">
        <f t="shared" si="12"/>
        <v/>
      </c>
      <c r="J93" s="128" t="str">
        <f t="shared" si="6"/>
        <v/>
      </c>
      <c r="K93" s="129"/>
      <c r="L93" s="130"/>
      <c r="M93" s="130"/>
      <c r="N93" s="130"/>
      <c r="O93" s="43" t="s">
        <v>10</v>
      </c>
      <c r="P93" s="102"/>
    </row>
    <row r="94" spans="1:16" s="36" customFormat="1" ht="24.95" hidden="1" customHeight="1">
      <c r="A94" s="40">
        <f t="shared" si="11"/>
        <v>79</v>
      </c>
      <c r="B94" s="41">
        <v>1</v>
      </c>
      <c r="C94" s="40" t="s">
        <v>1392</v>
      </c>
      <c r="D94" s="40" t="s">
        <v>1393</v>
      </c>
      <c r="E94" s="40" t="s">
        <v>1394</v>
      </c>
      <c r="F94" s="40" t="s">
        <v>182</v>
      </c>
      <c r="G94" s="43">
        <v>599</v>
      </c>
      <c r="H94" s="44">
        <v>1</v>
      </c>
      <c r="I94" s="45" t="str">
        <f t="shared" si="12"/>
        <v/>
      </c>
      <c r="J94" s="45" t="str">
        <f t="shared" si="6"/>
        <v/>
      </c>
      <c r="K94" s="113"/>
      <c r="L94" s="43"/>
      <c r="M94" s="43"/>
      <c r="N94" s="43"/>
      <c r="O94" s="43" t="s">
        <v>10</v>
      </c>
      <c r="P94" s="95"/>
    </row>
    <row r="95" spans="1:16" s="36" customFormat="1" ht="12.75" hidden="1" customHeight="1">
      <c r="A95" s="40">
        <f t="shared" si="11"/>
        <v>80</v>
      </c>
      <c r="B95" s="41">
        <v>1</v>
      </c>
      <c r="C95" s="40" t="s">
        <v>1395</v>
      </c>
      <c r="D95" s="40" t="s">
        <v>1396</v>
      </c>
      <c r="E95" s="40"/>
      <c r="F95" s="40" t="s">
        <v>161</v>
      </c>
      <c r="G95" s="43">
        <v>600</v>
      </c>
      <c r="H95" s="44">
        <v>4</v>
      </c>
      <c r="I95" s="45" t="str">
        <f t="shared" si="12"/>
        <v/>
      </c>
      <c r="J95" s="45" t="str">
        <f t="shared" si="6"/>
        <v/>
      </c>
      <c r="K95" s="113"/>
      <c r="L95" s="43"/>
      <c r="M95" s="43"/>
      <c r="N95" s="43"/>
      <c r="O95" s="43" t="s">
        <v>10</v>
      </c>
      <c r="P95" s="95"/>
    </row>
    <row r="96" spans="1:16" s="36" customFormat="1" ht="12.75" hidden="1" customHeight="1">
      <c r="A96" s="40">
        <f t="shared" si="11"/>
        <v>81</v>
      </c>
      <c r="B96" s="41">
        <v>1</v>
      </c>
      <c r="C96" s="40" t="s">
        <v>1397</v>
      </c>
      <c r="D96" s="40" t="s">
        <v>230</v>
      </c>
      <c r="E96" s="40"/>
      <c r="F96" s="40" t="s">
        <v>231</v>
      </c>
      <c r="G96" s="43">
        <v>604</v>
      </c>
      <c r="H96" s="44">
        <v>9</v>
      </c>
      <c r="I96" s="45" t="str">
        <f t="shared" si="12"/>
        <v/>
      </c>
      <c r="J96" s="45">
        <f>_xlfn.NUMBERVALUE(I96)</f>
        <v>0</v>
      </c>
      <c r="K96" s="113"/>
      <c r="L96" s="43"/>
      <c r="M96" s="43"/>
      <c r="N96" s="43"/>
      <c r="O96" s="43" t="s">
        <v>10</v>
      </c>
      <c r="P96" s="95"/>
    </row>
    <row r="97" spans="1:16" s="36" customFormat="1" ht="12.75" customHeight="1">
      <c r="A97" s="26">
        <f t="shared" si="11"/>
        <v>82</v>
      </c>
      <c r="B97" s="27">
        <v>1</v>
      </c>
      <c r="C97" s="26" t="s">
        <v>1398</v>
      </c>
      <c r="D97" s="26" t="s">
        <v>836</v>
      </c>
      <c r="E97" s="26"/>
      <c r="F97" s="35" t="s">
        <v>837</v>
      </c>
      <c r="G97" s="31">
        <v>613</v>
      </c>
      <c r="H97" s="32">
        <v>15</v>
      </c>
      <c r="I97" s="33" t="str">
        <f t="shared" si="12"/>
        <v/>
      </c>
      <c r="J97" s="246">
        <f>_xlfn.NUMBERVALUE(I97)</f>
        <v>0</v>
      </c>
      <c r="K97" s="114" t="s">
        <v>1399</v>
      </c>
      <c r="L97" s="31" t="s">
        <v>1399</v>
      </c>
      <c r="M97" s="31" t="s">
        <v>1399</v>
      </c>
      <c r="N97" s="31" t="s">
        <v>1399</v>
      </c>
      <c r="O97" s="31"/>
      <c r="P97" s="95"/>
    </row>
    <row r="98" spans="1:16" s="36" customFormat="1" ht="12.75" customHeight="1">
      <c r="A98" s="26">
        <f t="shared" si="11"/>
        <v>83</v>
      </c>
      <c r="B98" s="27">
        <v>1</v>
      </c>
      <c r="C98" s="26" t="s">
        <v>1400</v>
      </c>
      <c r="D98" s="26" t="s">
        <v>840</v>
      </c>
      <c r="E98" s="26"/>
      <c r="F98" s="35" t="s">
        <v>342</v>
      </c>
      <c r="G98" s="31">
        <v>628</v>
      </c>
      <c r="H98" s="32">
        <v>8</v>
      </c>
      <c r="I98" s="33" t="str">
        <f t="shared" si="12"/>
        <v/>
      </c>
      <c r="J98" s="245" t="str">
        <f>IF(AND(I98&lt;&gt;"",I98&lt;&gt;"00000000"),DATE(LEFT(I98,4),MID(I98,5,2),RIGHT(I98,2)),"")</f>
        <v/>
      </c>
      <c r="K98" s="114"/>
      <c r="L98" s="31"/>
      <c r="M98" s="31"/>
      <c r="N98" s="31"/>
      <c r="O98" s="31"/>
      <c r="P98" s="95"/>
    </row>
    <row r="99" spans="1:16" s="36" customFormat="1" ht="12.75" customHeight="1">
      <c r="A99" s="26">
        <f t="shared" si="11"/>
        <v>84</v>
      </c>
      <c r="B99" s="27">
        <v>1</v>
      </c>
      <c r="C99" s="26" t="s">
        <v>1401</v>
      </c>
      <c r="D99" s="26" t="s">
        <v>1402</v>
      </c>
      <c r="E99" s="26"/>
      <c r="F99" s="35" t="s">
        <v>1403</v>
      </c>
      <c r="G99" s="31">
        <v>636</v>
      </c>
      <c r="H99" s="32">
        <v>35</v>
      </c>
      <c r="I99" s="33" t="str">
        <f t="shared" si="12"/>
        <v/>
      </c>
      <c r="J99" s="33" t="str">
        <f t="shared" si="6"/>
        <v/>
      </c>
      <c r="K99" s="114" t="s">
        <v>659</v>
      </c>
      <c r="L99" s="114" t="s">
        <v>659</v>
      </c>
      <c r="M99" s="114" t="s">
        <v>659</v>
      </c>
      <c r="N99" s="114" t="s">
        <v>659</v>
      </c>
      <c r="O99" s="114"/>
      <c r="P99" s="95"/>
    </row>
    <row r="100" spans="1:16" s="36" customFormat="1" ht="12.75" customHeight="1">
      <c r="A100" s="26">
        <f t="shared" si="11"/>
        <v>85</v>
      </c>
      <c r="B100" s="27">
        <v>1</v>
      </c>
      <c r="C100" s="26" t="s">
        <v>1404</v>
      </c>
      <c r="D100" s="26" t="s">
        <v>1405</v>
      </c>
      <c r="E100" s="26"/>
      <c r="F100" s="35" t="s">
        <v>1406</v>
      </c>
      <c r="G100" s="31">
        <v>671</v>
      </c>
      <c r="H100" s="32">
        <v>17</v>
      </c>
      <c r="I100" s="33" t="str">
        <f t="shared" si="12"/>
        <v/>
      </c>
      <c r="J100" s="33" t="str">
        <f>I100</f>
        <v/>
      </c>
      <c r="K100" s="114"/>
      <c r="L100" s="31"/>
      <c r="M100" s="31"/>
      <c r="N100" s="31"/>
      <c r="O100" s="31"/>
      <c r="P100" s="95"/>
    </row>
    <row r="101" spans="1:16" s="36" customFormat="1" ht="12.75" customHeight="1" outlineLevel="1">
      <c r="A101" s="35">
        <f t="shared" si="11"/>
        <v>85.1</v>
      </c>
      <c r="B101" s="37">
        <v>2</v>
      </c>
      <c r="C101" s="125" t="s">
        <v>1407</v>
      </c>
      <c r="D101" s="125" t="s">
        <v>1408</v>
      </c>
      <c r="E101" s="30"/>
      <c r="F101" s="30" t="s">
        <v>781</v>
      </c>
      <c r="G101" s="62">
        <v>671</v>
      </c>
      <c r="H101" s="63">
        <v>11</v>
      </c>
      <c r="I101" s="33" t="str">
        <f t="shared" si="12"/>
        <v/>
      </c>
      <c r="J101" s="243">
        <f>_xlfn.NUMBERVALUE(I101)/10^J103</f>
        <v>0</v>
      </c>
      <c r="K101" s="241"/>
      <c r="L101" s="66"/>
      <c r="M101" s="66"/>
      <c r="N101" s="66"/>
      <c r="O101" s="66"/>
      <c r="P101" s="95"/>
    </row>
    <row r="102" spans="1:16" s="36" customFormat="1" ht="24.95" customHeight="1" outlineLevel="1">
      <c r="A102" s="35">
        <f t="shared" si="11"/>
        <v>85.199999999999989</v>
      </c>
      <c r="B102" s="37">
        <v>2</v>
      </c>
      <c r="C102" s="125" t="s">
        <v>1409</v>
      </c>
      <c r="D102" s="125" t="s">
        <v>1410</v>
      </c>
      <c r="E102" s="30" t="s">
        <v>784</v>
      </c>
      <c r="F102" s="30" t="s">
        <v>182</v>
      </c>
      <c r="G102" s="62">
        <v>682</v>
      </c>
      <c r="H102" s="63">
        <v>1</v>
      </c>
      <c r="I102" s="33" t="str">
        <f t="shared" si="12"/>
        <v/>
      </c>
      <c r="J102" s="33" t="str">
        <f>I102</f>
        <v/>
      </c>
      <c r="K102" s="34"/>
      <c r="L102" s="35"/>
      <c r="M102" s="35"/>
      <c r="N102" s="35"/>
      <c r="O102" s="35"/>
      <c r="P102" s="98"/>
    </row>
    <row r="103" spans="1:16" s="36" customFormat="1" ht="12.75" customHeight="1" outlineLevel="1">
      <c r="A103" s="35">
        <f t="shared" si="11"/>
        <v>85.299999999999983</v>
      </c>
      <c r="B103" s="37">
        <v>2</v>
      </c>
      <c r="C103" s="125" t="s">
        <v>1411</v>
      </c>
      <c r="D103" s="125" t="s">
        <v>1412</v>
      </c>
      <c r="E103" s="30"/>
      <c r="F103" s="30" t="s">
        <v>282</v>
      </c>
      <c r="G103" s="62">
        <v>683</v>
      </c>
      <c r="H103" s="63">
        <v>3</v>
      </c>
      <c r="I103" s="33" t="str">
        <f t="shared" si="12"/>
        <v/>
      </c>
      <c r="J103" s="33">
        <f>_xlfn.NUMBERVALUE(I103)</f>
        <v>0</v>
      </c>
      <c r="K103" s="34"/>
      <c r="L103" s="35"/>
      <c r="M103" s="35"/>
      <c r="N103" s="35"/>
      <c r="O103" s="35"/>
      <c r="P103" s="98"/>
    </row>
    <row r="104" spans="1:16" s="36" customFormat="1" ht="24.95" customHeight="1" outlineLevel="1">
      <c r="A104" s="35">
        <f t="shared" si="11"/>
        <v>85.399999999999977</v>
      </c>
      <c r="B104" s="37">
        <v>2</v>
      </c>
      <c r="C104" s="125" t="s">
        <v>1413</v>
      </c>
      <c r="D104" s="125" t="s">
        <v>1414</v>
      </c>
      <c r="E104" s="30" t="s">
        <v>784</v>
      </c>
      <c r="F104" s="30" t="s">
        <v>182</v>
      </c>
      <c r="G104" s="62">
        <v>686</v>
      </c>
      <c r="H104" s="63">
        <v>1</v>
      </c>
      <c r="I104" s="33" t="str">
        <f t="shared" si="12"/>
        <v/>
      </c>
      <c r="J104" s="33" t="str">
        <f t="shared" si="6"/>
        <v/>
      </c>
      <c r="K104" s="34"/>
      <c r="L104" s="35"/>
      <c r="M104" s="35"/>
      <c r="N104" s="35"/>
      <c r="O104" s="35"/>
      <c r="P104" s="98"/>
    </row>
    <row r="105" spans="1:16" s="36" customFormat="1" ht="24.95" customHeight="1" outlineLevel="1">
      <c r="A105" s="35">
        <f t="shared" si="11"/>
        <v>85.499999999999972</v>
      </c>
      <c r="B105" s="37">
        <v>2</v>
      </c>
      <c r="C105" s="125" t="s">
        <v>1415</v>
      </c>
      <c r="D105" s="125" t="s">
        <v>1416</v>
      </c>
      <c r="E105" s="30" t="s">
        <v>829</v>
      </c>
      <c r="F105" s="30" t="s">
        <v>182</v>
      </c>
      <c r="G105" s="62">
        <v>687</v>
      </c>
      <c r="H105" s="63">
        <v>1</v>
      </c>
      <c r="I105" s="33" t="str">
        <f t="shared" si="12"/>
        <v/>
      </c>
      <c r="J105" s="33" t="str">
        <f t="shared" si="6"/>
        <v/>
      </c>
      <c r="K105" s="34"/>
      <c r="L105" s="35"/>
      <c r="M105" s="35"/>
      <c r="N105" s="35"/>
      <c r="O105" s="35"/>
      <c r="P105" s="98"/>
    </row>
    <row r="106" spans="1:16" s="36" customFormat="1" ht="24.95" customHeight="1" outlineLevel="1">
      <c r="A106" s="35">
        <f t="shared" si="11"/>
        <v>85.599999999999966</v>
      </c>
      <c r="B106" s="37">
        <v>2</v>
      </c>
      <c r="C106" s="125" t="s">
        <v>1417</v>
      </c>
      <c r="D106" s="125" t="s">
        <v>1418</v>
      </c>
      <c r="E106" s="30" t="s">
        <v>832</v>
      </c>
      <c r="F106" s="30" t="s">
        <v>182</v>
      </c>
      <c r="G106" s="62">
        <v>688</v>
      </c>
      <c r="H106" s="63">
        <v>1</v>
      </c>
      <c r="I106" s="33" t="str">
        <f t="shared" si="12"/>
        <v/>
      </c>
      <c r="J106" s="33" t="str">
        <f t="shared" si="6"/>
        <v/>
      </c>
      <c r="K106" s="34"/>
      <c r="L106" s="35"/>
      <c r="M106" s="35"/>
      <c r="N106" s="35"/>
      <c r="O106" s="35"/>
      <c r="P106" s="98"/>
    </row>
    <row r="107" spans="1:16" s="59" customFormat="1" ht="12.75" customHeight="1">
      <c r="A107" s="26">
        <f t="shared" si="11"/>
        <v>86</v>
      </c>
      <c r="B107" s="27">
        <v>1</v>
      </c>
      <c r="C107" s="26" t="s">
        <v>1419</v>
      </c>
      <c r="D107" s="26" t="s">
        <v>1420</v>
      </c>
      <c r="E107" s="26"/>
      <c r="F107" s="35" t="s">
        <v>364</v>
      </c>
      <c r="G107" s="31">
        <v>689</v>
      </c>
      <c r="H107" s="32">
        <v>15</v>
      </c>
      <c r="I107" s="33" t="str">
        <f t="shared" si="12"/>
        <v/>
      </c>
      <c r="J107" s="274">
        <f>IF(J108="-",_xlfn.NUMBERVALUE(I107)/100000*-1,_xlfn.NUMBERVALUE(I107)/100000)</f>
        <v>0</v>
      </c>
      <c r="K107" s="114" t="s">
        <v>1421</v>
      </c>
      <c r="L107" s="114" t="s">
        <v>1421</v>
      </c>
      <c r="M107" s="114" t="s">
        <v>1421</v>
      </c>
      <c r="N107" s="114" t="s">
        <v>1421</v>
      </c>
      <c r="O107" s="114"/>
      <c r="P107" s="104"/>
    </row>
    <row r="108" spans="1:16" s="59" customFormat="1" ht="12.75" customHeight="1">
      <c r="A108" s="26">
        <f t="shared" si="11"/>
        <v>87</v>
      </c>
      <c r="B108" s="27">
        <v>1</v>
      </c>
      <c r="C108" s="26" t="s">
        <v>1422</v>
      </c>
      <c r="D108" s="26" t="s">
        <v>1423</v>
      </c>
      <c r="E108" s="26"/>
      <c r="F108" s="35" t="s">
        <v>182</v>
      </c>
      <c r="G108" s="31">
        <v>704</v>
      </c>
      <c r="H108" s="32">
        <v>1</v>
      </c>
      <c r="I108" s="33" t="str">
        <f t="shared" si="12"/>
        <v/>
      </c>
      <c r="J108" s="33" t="str">
        <f t="shared" si="6"/>
        <v/>
      </c>
      <c r="K108" s="114"/>
      <c r="L108" s="31"/>
      <c r="M108" s="31"/>
      <c r="N108" s="31"/>
      <c r="O108" s="31"/>
      <c r="P108" s="104"/>
    </row>
    <row r="109" spans="1:16" s="59" customFormat="1" ht="12.75" customHeight="1">
      <c r="A109" s="26">
        <f t="shared" si="11"/>
        <v>88</v>
      </c>
      <c r="B109" s="27">
        <v>1</v>
      </c>
      <c r="C109" s="26" t="s">
        <v>1424</v>
      </c>
      <c r="D109" s="26" t="s">
        <v>405</v>
      </c>
      <c r="E109" s="26"/>
      <c r="F109" s="35" t="s">
        <v>364</v>
      </c>
      <c r="G109" s="31">
        <v>705</v>
      </c>
      <c r="H109" s="32">
        <v>15</v>
      </c>
      <c r="I109" s="33" t="str">
        <f t="shared" si="12"/>
        <v/>
      </c>
      <c r="J109" s="274">
        <f>IF(J110="-",_xlfn.NUMBERVALUE(I109)/100000*-1,_xlfn.NUMBERVALUE(I109)/100000)</f>
        <v>0</v>
      </c>
      <c r="K109" s="114" t="s">
        <v>406</v>
      </c>
      <c r="L109" s="114" t="s">
        <v>406</v>
      </c>
      <c r="M109" s="114" t="s">
        <v>406</v>
      </c>
      <c r="N109" s="114" t="s">
        <v>406</v>
      </c>
      <c r="O109" s="114"/>
      <c r="P109" s="104"/>
    </row>
    <row r="110" spans="1:16" s="59" customFormat="1" ht="12.75" customHeight="1">
      <c r="A110" s="26">
        <f t="shared" si="11"/>
        <v>89</v>
      </c>
      <c r="B110" s="27">
        <v>1</v>
      </c>
      <c r="C110" s="26" t="s">
        <v>1425</v>
      </c>
      <c r="D110" s="26" t="s">
        <v>408</v>
      </c>
      <c r="E110" s="26"/>
      <c r="F110" s="35" t="s">
        <v>182</v>
      </c>
      <c r="G110" s="31">
        <v>720</v>
      </c>
      <c r="H110" s="32">
        <v>1</v>
      </c>
      <c r="I110" s="33" t="str">
        <f t="shared" si="12"/>
        <v/>
      </c>
      <c r="J110" s="33" t="str">
        <f t="shared" si="6"/>
        <v/>
      </c>
      <c r="K110" s="114"/>
      <c r="L110" s="31"/>
      <c r="M110" s="31"/>
      <c r="N110" s="31"/>
      <c r="O110" s="31"/>
      <c r="P110" s="104"/>
    </row>
    <row r="111" spans="1:16" s="59" customFormat="1" ht="12.75" customHeight="1">
      <c r="A111" s="26">
        <f t="shared" si="11"/>
        <v>90</v>
      </c>
      <c r="B111" s="27">
        <v>1</v>
      </c>
      <c r="C111" s="26" t="s">
        <v>1013</v>
      </c>
      <c r="D111" s="26"/>
      <c r="E111" s="26"/>
      <c r="F111" s="35" t="s">
        <v>1426</v>
      </c>
      <c r="G111" s="31">
        <v>721</v>
      </c>
      <c r="H111" s="32">
        <v>79</v>
      </c>
      <c r="I111" s="33" t="str">
        <f t="shared" si="12"/>
        <v/>
      </c>
      <c r="J111" s="33" t="str">
        <f t="shared" si="6"/>
        <v/>
      </c>
      <c r="K111" s="114"/>
      <c r="L111" s="31"/>
      <c r="M111" s="31"/>
      <c r="N111" s="31"/>
      <c r="O111" s="31"/>
      <c r="P111" s="104"/>
    </row>
    <row r="112" spans="1:16" s="59" customFormat="1" ht="24.95" customHeight="1">
      <c r="A112" s="26">
        <f t="shared" si="11"/>
        <v>91</v>
      </c>
      <c r="B112" s="27">
        <v>1</v>
      </c>
      <c r="C112" s="26" t="s">
        <v>1427</v>
      </c>
      <c r="D112" s="26" t="s">
        <v>1428</v>
      </c>
      <c r="E112" s="26" t="s">
        <v>1429</v>
      </c>
      <c r="F112" s="35" t="s">
        <v>182</v>
      </c>
      <c r="G112" s="31">
        <v>800</v>
      </c>
      <c r="H112" s="32">
        <v>1</v>
      </c>
      <c r="I112" s="33" t="str">
        <f t="shared" si="12"/>
        <v/>
      </c>
      <c r="J112" s="33" t="str">
        <f t="shared" si="6"/>
        <v/>
      </c>
      <c r="K112" s="114"/>
      <c r="L112" s="31"/>
      <c r="M112" s="31"/>
      <c r="N112" s="31"/>
      <c r="O112" s="31"/>
      <c r="P112" s="104"/>
    </row>
    <row r="113" spans="1:24" s="73" customFormat="1" ht="12.75" customHeight="1">
      <c r="A113" s="105"/>
      <c r="B113" s="106"/>
      <c r="C113" s="69" t="s">
        <v>1430</v>
      </c>
      <c r="D113" s="67"/>
      <c r="E113" s="67"/>
      <c r="F113" s="67"/>
      <c r="G113" s="67"/>
      <c r="H113" s="70"/>
      <c r="I113" s="131"/>
      <c r="J113" s="131"/>
      <c r="K113" s="72"/>
      <c r="L113" s="72"/>
      <c r="M113" s="67"/>
      <c r="N113" s="67"/>
      <c r="O113" s="67"/>
      <c r="P113" s="107"/>
      <c r="Q113" s="108"/>
      <c r="R113" s="108"/>
      <c r="S113" s="108"/>
      <c r="T113" s="108"/>
      <c r="U113" s="108"/>
      <c r="V113" s="108"/>
      <c r="W113" s="108"/>
      <c r="X113" s="108"/>
    </row>
    <row r="114" spans="1:24" s="132" customFormat="1" ht="12.75" customHeight="1" outlineLevel="1">
      <c r="A114" s="26">
        <f>IF(B114=1,TRUNC(A112)+1,A112+0.1)</f>
        <v>92</v>
      </c>
      <c r="B114" s="74">
        <v>1</v>
      </c>
      <c r="C114" s="75" t="s">
        <v>1431</v>
      </c>
      <c r="D114" s="75" t="s">
        <v>851</v>
      </c>
      <c r="E114" s="75"/>
      <c r="F114" s="76" t="s">
        <v>852</v>
      </c>
      <c r="G114" s="76">
        <v>801</v>
      </c>
      <c r="H114" s="76">
        <v>12</v>
      </c>
      <c r="I114" s="33" t="str">
        <f t="shared" si="12"/>
        <v/>
      </c>
      <c r="J114" s="243">
        <f>_xlfn.NUMBERVALUE(I114)</f>
        <v>0</v>
      </c>
      <c r="K114" s="78"/>
      <c r="L114" s="76"/>
      <c r="M114" s="76"/>
      <c r="N114" s="76"/>
      <c r="O114" s="76"/>
      <c r="P114" s="90"/>
    </row>
    <row r="115" spans="1:24" s="132" customFormat="1" ht="12.75" customHeight="1" outlineLevel="1">
      <c r="A115" s="26">
        <f>IF(B115=1,TRUNC(A114)+1,A114+0.1)</f>
        <v>93</v>
      </c>
      <c r="B115" s="74">
        <v>1</v>
      </c>
      <c r="C115" s="75" t="s">
        <v>1432</v>
      </c>
      <c r="D115" s="75" t="s">
        <v>5763</v>
      </c>
      <c r="E115" s="75"/>
      <c r="F115" s="76" t="s">
        <v>855</v>
      </c>
      <c r="G115" s="76">
        <v>813</v>
      </c>
      <c r="H115" s="76">
        <v>10</v>
      </c>
      <c r="I115" s="33" t="str">
        <f t="shared" si="12"/>
        <v/>
      </c>
      <c r="J115" s="274">
        <f>IF(J116="-",_xlfn.NUMBERVALUE(I115)/1000000*-1,_xlfn.NUMBERVALUE(I115)/1000000)</f>
        <v>0</v>
      </c>
      <c r="K115" s="78"/>
      <c r="L115" s="76"/>
      <c r="M115" s="76"/>
      <c r="N115" s="76"/>
      <c r="O115" s="76"/>
      <c r="P115" s="90"/>
    </row>
    <row r="116" spans="1:24" s="132" customFormat="1" ht="24.95" customHeight="1" outlineLevel="1">
      <c r="A116" s="26">
        <f t="shared" ref="A116:A127" si="14">IF(B116=1,TRUNC(A115)+1,A115+0.1)</f>
        <v>94</v>
      </c>
      <c r="B116" s="74">
        <v>1</v>
      </c>
      <c r="C116" s="75" t="s">
        <v>1433</v>
      </c>
      <c r="D116" s="75" t="s">
        <v>857</v>
      </c>
      <c r="E116" s="75" t="s">
        <v>858</v>
      </c>
      <c r="F116" s="76" t="s">
        <v>182</v>
      </c>
      <c r="G116" s="76">
        <v>823</v>
      </c>
      <c r="H116" s="76">
        <v>1</v>
      </c>
      <c r="I116" s="33" t="str">
        <f t="shared" si="12"/>
        <v/>
      </c>
      <c r="J116" s="33" t="str">
        <f t="shared" si="6"/>
        <v/>
      </c>
      <c r="K116" s="78"/>
      <c r="L116" s="76"/>
      <c r="M116" s="76"/>
      <c r="N116" s="76"/>
      <c r="O116" s="76"/>
      <c r="P116" s="90"/>
    </row>
    <row r="117" spans="1:24" s="132" customFormat="1" ht="24.95" customHeight="1" outlineLevel="1">
      <c r="A117" s="26">
        <f t="shared" si="14"/>
        <v>95</v>
      </c>
      <c r="B117" s="74">
        <v>1</v>
      </c>
      <c r="C117" s="75" t="s">
        <v>1434</v>
      </c>
      <c r="D117" s="75" t="s">
        <v>860</v>
      </c>
      <c r="E117" s="75" t="s">
        <v>1195</v>
      </c>
      <c r="F117" s="76" t="s">
        <v>182</v>
      </c>
      <c r="G117" s="76">
        <v>824</v>
      </c>
      <c r="H117" s="76">
        <v>1</v>
      </c>
      <c r="I117" s="33" t="str">
        <f t="shared" si="12"/>
        <v/>
      </c>
      <c r="J117" s="33" t="str">
        <f t="shared" si="6"/>
        <v/>
      </c>
      <c r="K117" s="78"/>
      <c r="L117" s="76"/>
      <c r="M117" s="76"/>
      <c r="N117" s="76"/>
      <c r="O117" s="76"/>
      <c r="P117" s="90"/>
    </row>
    <row r="118" spans="1:24" s="132" customFormat="1" ht="12.75" customHeight="1" outlineLevel="1">
      <c r="A118" s="26">
        <f t="shared" si="14"/>
        <v>96</v>
      </c>
      <c r="B118" s="74">
        <v>1</v>
      </c>
      <c r="C118" s="75" t="s">
        <v>1435</v>
      </c>
      <c r="D118" s="75" t="s">
        <v>863</v>
      </c>
      <c r="E118" s="75"/>
      <c r="F118" s="76" t="s">
        <v>436</v>
      </c>
      <c r="G118" s="76">
        <v>825</v>
      </c>
      <c r="H118" s="76">
        <v>15</v>
      </c>
      <c r="I118" s="33" t="str">
        <f t="shared" si="12"/>
        <v/>
      </c>
      <c r="J118" s="274">
        <f>IF(J119="-",_xlfn.NUMBERVALUE(I118)/100*-1,_xlfn.NUMBERVALUE(I118)/100)</f>
        <v>0</v>
      </c>
      <c r="K118" s="78"/>
      <c r="L118" s="76"/>
      <c r="M118" s="76"/>
      <c r="N118" s="76"/>
      <c r="O118" s="76"/>
      <c r="P118" s="90"/>
    </row>
    <row r="119" spans="1:24" s="132" customFormat="1" ht="24.95" customHeight="1" outlineLevel="1">
      <c r="A119" s="26">
        <f t="shared" si="14"/>
        <v>97</v>
      </c>
      <c r="B119" s="74">
        <v>1</v>
      </c>
      <c r="C119" s="75" t="s">
        <v>1436</v>
      </c>
      <c r="D119" s="75" t="s">
        <v>865</v>
      </c>
      <c r="E119" s="75" t="s">
        <v>858</v>
      </c>
      <c r="F119" s="76" t="s">
        <v>182</v>
      </c>
      <c r="G119" s="76">
        <v>840</v>
      </c>
      <c r="H119" s="76">
        <v>1</v>
      </c>
      <c r="I119" s="33" t="str">
        <f t="shared" si="12"/>
        <v/>
      </c>
      <c r="J119" s="33" t="str">
        <f t="shared" si="6"/>
        <v/>
      </c>
      <c r="K119" s="78"/>
      <c r="L119" s="76"/>
      <c r="M119" s="76"/>
      <c r="N119" s="76"/>
      <c r="O119" s="76"/>
      <c r="P119" s="90"/>
    </row>
    <row r="120" spans="1:24" s="132" customFormat="1" ht="12.75" customHeight="1" outlineLevel="1">
      <c r="A120" s="26">
        <f t="shared" si="14"/>
        <v>98</v>
      </c>
      <c r="B120" s="74">
        <v>1</v>
      </c>
      <c r="C120" s="75" t="s">
        <v>1437</v>
      </c>
      <c r="D120" s="75" t="s">
        <v>867</v>
      </c>
      <c r="E120" s="75"/>
      <c r="F120" s="76" t="s">
        <v>436</v>
      </c>
      <c r="G120" s="76">
        <v>841</v>
      </c>
      <c r="H120" s="76">
        <v>15</v>
      </c>
      <c r="I120" s="33" t="str">
        <f t="shared" si="12"/>
        <v/>
      </c>
      <c r="J120" s="274">
        <f>IF(J121="-",_xlfn.NUMBERVALUE(I120)/100*-1,_xlfn.NUMBERVALUE(I120)/100)</f>
        <v>0</v>
      </c>
      <c r="K120" s="78"/>
      <c r="L120" s="76"/>
      <c r="M120" s="76"/>
      <c r="N120" s="76"/>
      <c r="O120" s="76"/>
      <c r="P120" s="90"/>
    </row>
    <row r="121" spans="1:24" s="132" customFormat="1" ht="24.95" customHeight="1" outlineLevel="1">
      <c r="A121" s="26">
        <f t="shared" si="14"/>
        <v>99</v>
      </c>
      <c r="B121" s="74">
        <v>1</v>
      </c>
      <c r="C121" s="75" t="s">
        <v>1438</v>
      </c>
      <c r="D121" s="75" t="s">
        <v>869</v>
      </c>
      <c r="E121" s="75" t="s">
        <v>858</v>
      </c>
      <c r="F121" s="76" t="s">
        <v>182</v>
      </c>
      <c r="G121" s="76">
        <v>856</v>
      </c>
      <c r="H121" s="76">
        <v>1</v>
      </c>
      <c r="I121" s="33" t="str">
        <f t="shared" si="12"/>
        <v/>
      </c>
      <c r="J121" s="33" t="str">
        <f t="shared" si="6"/>
        <v/>
      </c>
      <c r="K121" s="78"/>
      <c r="L121" s="76"/>
      <c r="M121" s="76"/>
      <c r="N121" s="76"/>
      <c r="O121" s="76"/>
      <c r="P121" s="90"/>
    </row>
    <row r="122" spans="1:24" s="132" customFormat="1" ht="12.75" customHeight="1" outlineLevel="1">
      <c r="A122" s="26">
        <f t="shared" si="14"/>
        <v>100</v>
      </c>
      <c r="B122" s="74">
        <v>1</v>
      </c>
      <c r="C122" s="75" t="s">
        <v>1439</v>
      </c>
      <c r="D122" s="75" t="s">
        <v>877</v>
      </c>
      <c r="E122" s="75"/>
      <c r="F122" s="76" t="s">
        <v>878</v>
      </c>
      <c r="G122" s="76">
        <v>857</v>
      </c>
      <c r="H122" s="76">
        <v>40</v>
      </c>
      <c r="I122" s="33" t="str">
        <f t="shared" si="12"/>
        <v/>
      </c>
      <c r="J122" s="33" t="str">
        <f t="shared" si="6"/>
        <v/>
      </c>
      <c r="K122" s="78"/>
      <c r="L122" s="76"/>
      <c r="M122" s="76"/>
      <c r="N122" s="76"/>
      <c r="O122" s="76"/>
      <c r="P122" s="90"/>
    </row>
    <row r="123" spans="1:24" s="132" customFormat="1" ht="12.75" customHeight="1" outlineLevel="1">
      <c r="A123" s="26">
        <f t="shared" si="14"/>
        <v>101</v>
      </c>
      <c r="B123" s="74">
        <v>1</v>
      </c>
      <c r="C123" s="75" t="s">
        <v>1440</v>
      </c>
      <c r="D123" s="75" t="s">
        <v>880</v>
      </c>
      <c r="E123" s="75"/>
      <c r="F123" s="76" t="s">
        <v>878</v>
      </c>
      <c r="G123" s="76">
        <v>897</v>
      </c>
      <c r="H123" s="76">
        <v>40</v>
      </c>
      <c r="I123" s="33" t="str">
        <f t="shared" si="12"/>
        <v/>
      </c>
      <c r="J123" s="33" t="str">
        <f t="shared" si="6"/>
        <v/>
      </c>
      <c r="K123" s="78"/>
      <c r="L123" s="76"/>
      <c r="M123" s="76"/>
      <c r="N123" s="76"/>
      <c r="O123" s="76"/>
      <c r="P123" s="90"/>
    </row>
    <row r="124" spans="1:24" s="132" customFormat="1" ht="12.75" customHeight="1" outlineLevel="1">
      <c r="A124" s="26">
        <f t="shared" si="14"/>
        <v>102</v>
      </c>
      <c r="B124" s="74">
        <v>1</v>
      </c>
      <c r="C124" s="75" t="s">
        <v>1441</v>
      </c>
      <c r="D124" s="75" t="s">
        <v>895</v>
      </c>
      <c r="E124" s="75"/>
      <c r="F124" s="76" t="s">
        <v>176</v>
      </c>
      <c r="G124" s="76">
        <v>937</v>
      </c>
      <c r="H124" s="76">
        <v>20</v>
      </c>
      <c r="I124" s="33" t="str">
        <f t="shared" si="12"/>
        <v/>
      </c>
      <c r="J124" s="33" t="str">
        <f t="shared" si="6"/>
        <v/>
      </c>
      <c r="K124" s="78"/>
      <c r="L124" s="76"/>
      <c r="M124" s="76"/>
      <c r="N124" s="76"/>
      <c r="O124" s="76"/>
      <c r="P124" s="90"/>
    </row>
    <row r="125" spans="1:24" s="132" customFormat="1" ht="12.75" customHeight="1" outlineLevel="1">
      <c r="A125" s="26">
        <f t="shared" si="14"/>
        <v>103</v>
      </c>
      <c r="B125" s="74">
        <v>1</v>
      </c>
      <c r="C125" s="75" t="s">
        <v>1442</v>
      </c>
      <c r="D125" s="75" t="s">
        <v>1443</v>
      </c>
      <c r="E125" s="75"/>
      <c r="F125" s="76" t="s">
        <v>323</v>
      </c>
      <c r="G125" s="76">
        <v>957</v>
      </c>
      <c r="H125" s="76">
        <v>5</v>
      </c>
      <c r="I125" s="33" t="str">
        <f t="shared" si="12"/>
        <v/>
      </c>
      <c r="J125" s="33" t="str">
        <f t="shared" si="6"/>
        <v/>
      </c>
      <c r="K125" s="78"/>
      <c r="L125" s="76"/>
      <c r="M125" s="76"/>
      <c r="N125" s="76"/>
      <c r="O125" s="76"/>
      <c r="P125" s="90"/>
    </row>
    <row r="126" spans="1:24" s="132" customFormat="1" ht="12.75" customHeight="1" outlineLevel="1">
      <c r="A126" s="26">
        <f t="shared" si="14"/>
        <v>104</v>
      </c>
      <c r="B126" s="74">
        <v>1</v>
      </c>
      <c r="C126" s="75" t="s">
        <v>1444</v>
      </c>
      <c r="D126" s="75" t="s">
        <v>1445</v>
      </c>
      <c r="E126" s="75"/>
      <c r="F126" s="76" t="s">
        <v>323</v>
      </c>
      <c r="G126" s="76">
        <v>962</v>
      </c>
      <c r="H126" s="76">
        <v>5</v>
      </c>
      <c r="I126" s="33" t="str">
        <f t="shared" si="12"/>
        <v/>
      </c>
      <c r="J126" s="33" t="str">
        <f t="shared" si="6"/>
        <v/>
      </c>
      <c r="K126" s="78"/>
      <c r="L126" s="76"/>
      <c r="M126" s="76"/>
      <c r="N126" s="76"/>
      <c r="O126" s="76"/>
      <c r="P126" s="90"/>
    </row>
    <row r="127" spans="1:24" s="132" customFormat="1" ht="12.75" customHeight="1" outlineLevel="1">
      <c r="A127" s="26">
        <f t="shared" si="14"/>
        <v>105</v>
      </c>
      <c r="B127" s="74">
        <v>1</v>
      </c>
      <c r="C127" s="75" t="s">
        <v>1446</v>
      </c>
      <c r="D127" s="75" t="s">
        <v>610</v>
      </c>
      <c r="E127" s="75"/>
      <c r="F127" s="76" t="s">
        <v>323</v>
      </c>
      <c r="G127" s="76">
        <v>967</v>
      </c>
      <c r="H127" s="76">
        <v>9</v>
      </c>
      <c r="I127" s="213" t="str">
        <f t="shared" si="12"/>
        <v/>
      </c>
      <c r="J127" s="213" t="str">
        <f t="shared" si="6"/>
        <v/>
      </c>
      <c r="K127" s="78"/>
      <c r="L127" s="76"/>
      <c r="M127" s="76"/>
      <c r="N127" s="76"/>
      <c r="O127" s="76"/>
      <c r="P127" s="90"/>
    </row>
    <row r="128" spans="1:24" s="132" customFormat="1" ht="12.75" customHeight="1" outlineLevel="1">
      <c r="A128" s="26">
        <f t="shared" ref="A128" si="15">IF(B128=1,TRUNC(A127)+1,A127+0.1)</f>
        <v>106</v>
      </c>
      <c r="B128" s="74">
        <v>1</v>
      </c>
      <c r="C128" s="75" t="s">
        <v>5476</v>
      </c>
      <c r="D128" s="75" t="s">
        <v>612</v>
      </c>
      <c r="E128" s="75"/>
      <c r="F128" s="76" t="s">
        <v>323</v>
      </c>
      <c r="G128" s="76">
        <v>976</v>
      </c>
      <c r="H128" s="76">
        <v>1</v>
      </c>
      <c r="I128" s="213" t="str">
        <f t="shared" ref="I128" si="16">MID($I$1,G128,H128)</f>
        <v/>
      </c>
      <c r="J128" s="213" t="str">
        <f t="shared" si="6"/>
        <v/>
      </c>
      <c r="K128" s="78"/>
      <c r="L128" s="76"/>
      <c r="M128" s="76"/>
      <c r="N128" s="76"/>
      <c r="O128" s="76"/>
      <c r="P128" s="90"/>
    </row>
    <row r="129" spans="1:16" s="132" customFormat="1" ht="33.75" outlineLevel="1">
      <c r="A129" s="26">
        <f>IF(B129=1,TRUNC(A127)+1,A127+0.1)</f>
        <v>106</v>
      </c>
      <c r="B129" s="74">
        <v>1</v>
      </c>
      <c r="C129" s="75" t="s">
        <v>5462</v>
      </c>
      <c r="D129" s="75" t="s">
        <v>5458</v>
      </c>
      <c r="E129" s="75"/>
      <c r="F129" s="76" t="s">
        <v>1315</v>
      </c>
      <c r="G129" s="76">
        <v>977</v>
      </c>
      <c r="H129" s="76">
        <v>50</v>
      </c>
      <c r="I129" s="33" t="str">
        <f>MID($I$1,G129,H129)</f>
        <v/>
      </c>
      <c r="J129" s="33" t="str">
        <f t="shared" si="6"/>
        <v/>
      </c>
      <c r="K129" s="78" t="s">
        <v>5457</v>
      </c>
      <c r="L129" s="76" t="s">
        <v>5457</v>
      </c>
      <c r="M129" s="76" t="s">
        <v>5457</v>
      </c>
      <c r="N129" s="76" t="s">
        <v>5457</v>
      </c>
      <c r="O129" s="76"/>
      <c r="P129" s="90"/>
    </row>
    <row r="130" spans="1:16" s="36" customFormat="1" ht="45">
      <c r="A130" s="26">
        <f t="shared" ref="A130:A134" si="17">IF(B130=1,TRUNC(A129)+1,A129+0.1)</f>
        <v>107</v>
      </c>
      <c r="B130" s="27">
        <v>1</v>
      </c>
      <c r="C130" s="26" t="s">
        <v>5755</v>
      </c>
      <c r="D130" s="28" t="s">
        <v>306</v>
      </c>
      <c r="E130" s="28"/>
      <c r="F130" s="30" t="s">
        <v>307</v>
      </c>
      <c r="G130" s="31">
        <f>G129+H129</f>
        <v>1027</v>
      </c>
      <c r="H130" s="32">
        <v>12</v>
      </c>
      <c r="I130" s="192" t="str">
        <f t="shared" ref="I130:I136" si="18">MID($I$1,G130,H130)</f>
        <v/>
      </c>
      <c r="J130" s="192" t="str">
        <f t="shared" si="6"/>
        <v/>
      </c>
      <c r="K130" s="34" t="s">
        <v>5208</v>
      </c>
      <c r="L130" s="35"/>
      <c r="M130" s="35"/>
      <c r="N130" s="35" t="s">
        <v>308</v>
      </c>
      <c r="O130" s="35" t="s">
        <v>5762</v>
      </c>
    </row>
    <row r="131" spans="1:16" s="36" customFormat="1" ht="12.75" customHeight="1" outlineLevel="1">
      <c r="A131" s="26">
        <f t="shared" si="17"/>
        <v>107.1</v>
      </c>
      <c r="B131" s="27">
        <v>2</v>
      </c>
      <c r="C131" s="35" t="s">
        <v>5756</v>
      </c>
      <c r="D131" s="35" t="s">
        <v>310</v>
      </c>
      <c r="E131" s="35"/>
      <c r="F131" s="35" t="s">
        <v>156</v>
      </c>
      <c r="G131" s="31">
        <v>1027</v>
      </c>
      <c r="H131" s="32">
        <v>2</v>
      </c>
      <c r="I131" s="33" t="str">
        <f t="shared" si="18"/>
        <v/>
      </c>
      <c r="J131" s="192" t="str">
        <f t="shared" ref="J131:J136" si="19">I131</f>
        <v/>
      </c>
      <c r="K131" s="34"/>
      <c r="L131" s="35"/>
      <c r="M131" s="35"/>
      <c r="N131" s="35"/>
      <c r="O131" s="35"/>
    </row>
    <row r="132" spans="1:16" s="36" customFormat="1" ht="12.75" customHeight="1" outlineLevel="1">
      <c r="A132" s="26">
        <f t="shared" si="17"/>
        <v>107.19999999999999</v>
      </c>
      <c r="B132" s="27">
        <v>2</v>
      </c>
      <c r="C132" s="35" t="s">
        <v>5757</v>
      </c>
      <c r="D132" s="35" t="s">
        <v>312</v>
      </c>
      <c r="E132" s="35"/>
      <c r="F132" s="35" t="s">
        <v>313</v>
      </c>
      <c r="G132" s="31">
        <f t="shared" ref="G132:G144" si="20">G131+H131</f>
        <v>1029</v>
      </c>
      <c r="H132" s="32">
        <v>9</v>
      </c>
      <c r="I132" s="33" t="str">
        <f t="shared" si="18"/>
        <v/>
      </c>
      <c r="J132" s="33" t="str">
        <f t="shared" si="19"/>
        <v/>
      </c>
      <c r="K132" s="34"/>
      <c r="L132" s="34"/>
      <c r="M132" s="34"/>
      <c r="N132" s="34"/>
      <c r="O132" s="34"/>
    </row>
    <row r="133" spans="1:16" s="36" customFormat="1" ht="12.75" customHeight="1" outlineLevel="1">
      <c r="A133" s="26">
        <f t="shared" si="17"/>
        <v>107.29999999999998</v>
      </c>
      <c r="B133" s="27">
        <v>2</v>
      </c>
      <c r="C133" s="35" t="s">
        <v>5758</v>
      </c>
      <c r="D133" s="35" t="s">
        <v>315</v>
      </c>
      <c r="E133" s="35"/>
      <c r="F133" s="35" t="s">
        <v>182</v>
      </c>
      <c r="G133" s="31">
        <f t="shared" si="20"/>
        <v>1038</v>
      </c>
      <c r="H133" s="32">
        <v>1</v>
      </c>
      <c r="I133" s="33" t="str">
        <f t="shared" si="18"/>
        <v/>
      </c>
      <c r="J133" s="33" t="str">
        <f t="shared" si="19"/>
        <v/>
      </c>
      <c r="K133" s="34"/>
      <c r="L133" s="35"/>
      <c r="M133" s="35"/>
      <c r="N133" s="35"/>
      <c r="O133" s="35"/>
    </row>
    <row r="134" spans="1:16" s="36" customFormat="1" ht="45">
      <c r="A134" s="26">
        <f t="shared" si="17"/>
        <v>108</v>
      </c>
      <c r="B134" s="27">
        <v>1</v>
      </c>
      <c r="C134" s="26" t="s">
        <v>5759</v>
      </c>
      <c r="D134" s="28" t="s">
        <v>317</v>
      </c>
      <c r="E134" s="28"/>
      <c r="F134" s="30" t="s">
        <v>254</v>
      </c>
      <c r="G134" s="31">
        <f>G133+H133</f>
        <v>1039</v>
      </c>
      <c r="H134" s="32">
        <v>6</v>
      </c>
      <c r="I134" s="33" t="str">
        <f t="shared" si="18"/>
        <v/>
      </c>
      <c r="J134" s="33" t="str">
        <f t="shared" si="19"/>
        <v/>
      </c>
      <c r="K134" s="39" t="s">
        <v>5208</v>
      </c>
      <c r="L134" s="39"/>
      <c r="M134" s="39"/>
      <c r="N134" s="39" t="s">
        <v>318</v>
      </c>
      <c r="O134" s="35" t="s">
        <v>5762</v>
      </c>
    </row>
    <row r="135" spans="1:16" s="36" customFormat="1" ht="12.75" customHeight="1" outlineLevel="1">
      <c r="A135" s="35">
        <f>IF(B135=1,TRUNC(A133)+1,A133+0.1)</f>
        <v>107.39999999999998</v>
      </c>
      <c r="B135" s="37">
        <v>2</v>
      </c>
      <c r="C135" s="35" t="s">
        <v>5760</v>
      </c>
      <c r="D135" s="35" t="s">
        <v>320</v>
      </c>
      <c r="E135" s="35"/>
      <c r="F135" s="35" t="s">
        <v>182</v>
      </c>
      <c r="G135" s="31">
        <v>1039</v>
      </c>
      <c r="H135" s="32">
        <v>1</v>
      </c>
      <c r="I135" s="33" t="str">
        <f t="shared" si="18"/>
        <v/>
      </c>
      <c r="J135" s="33" t="str">
        <f t="shared" si="19"/>
        <v/>
      </c>
      <c r="K135" s="34"/>
      <c r="L135" s="35"/>
      <c r="M135" s="35"/>
      <c r="N135" s="35"/>
      <c r="O135" s="35"/>
    </row>
    <row r="136" spans="1:16" s="36" customFormat="1" ht="12.75" customHeight="1" outlineLevel="1">
      <c r="A136" s="35">
        <f>IF(B136=1,TRUNC(A134)+1,A134+0.1)</f>
        <v>108.1</v>
      </c>
      <c r="B136" s="37">
        <v>2</v>
      </c>
      <c r="C136" s="35" t="s">
        <v>5761</v>
      </c>
      <c r="D136" s="35" t="s">
        <v>322</v>
      </c>
      <c r="E136" s="35"/>
      <c r="F136" s="35" t="s">
        <v>323</v>
      </c>
      <c r="G136" s="31">
        <f t="shared" si="20"/>
        <v>1040</v>
      </c>
      <c r="H136" s="32">
        <v>5</v>
      </c>
      <c r="I136" s="33" t="str">
        <f t="shared" si="18"/>
        <v/>
      </c>
      <c r="J136" s="33" t="str">
        <f t="shared" si="19"/>
        <v/>
      </c>
      <c r="K136" s="34"/>
      <c r="L136" s="35"/>
      <c r="M136" s="35"/>
      <c r="N136" s="35"/>
      <c r="O136" s="35"/>
    </row>
    <row r="137" spans="1:16" ht="45">
      <c r="A137" s="26">
        <f t="shared" ref="A137:A144" si="21">IF(B137=1,TRUNC(A136)+1,A136+0.1)</f>
        <v>109</v>
      </c>
      <c r="B137" s="74">
        <v>1</v>
      </c>
      <c r="C137" s="26" t="s">
        <v>5764</v>
      </c>
      <c r="D137" s="75" t="s">
        <v>5745</v>
      </c>
      <c r="E137" s="28"/>
      <c r="F137" s="76" t="s">
        <v>5738</v>
      </c>
      <c r="G137" s="76">
        <f t="shared" si="20"/>
        <v>1045</v>
      </c>
      <c r="H137" s="77">
        <v>20</v>
      </c>
      <c r="I137" s="80" t="str">
        <f t="shared" ref="I137:I144" si="22">MID($I$1,G137,H137)</f>
        <v/>
      </c>
      <c r="J137" s="274">
        <f>IF(J138="-",_xlfn.NUMBERVALUE(I137)/100*-1,_xlfn.NUMBERVALUE(I137)/100)</f>
        <v>0</v>
      </c>
      <c r="K137" s="78"/>
      <c r="L137" s="78"/>
      <c r="M137" s="78"/>
      <c r="N137" s="78"/>
      <c r="O137" s="35" t="s">
        <v>5762</v>
      </c>
      <c r="P137" s="2"/>
    </row>
    <row r="138" spans="1:16" ht="24.95" customHeight="1">
      <c r="A138" s="26">
        <f t="shared" si="21"/>
        <v>110</v>
      </c>
      <c r="B138" s="74">
        <v>1</v>
      </c>
      <c r="C138" s="26" t="s">
        <v>5765</v>
      </c>
      <c r="D138" s="75" t="s">
        <v>5741</v>
      </c>
      <c r="E138" s="28" t="s">
        <v>784</v>
      </c>
      <c r="F138" s="76" t="s">
        <v>182</v>
      </c>
      <c r="G138" s="76">
        <f t="shared" si="20"/>
        <v>1065</v>
      </c>
      <c r="H138" s="77">
        <v>1</v>
      </c>
      <c r="I138" s="80" t="str">
        <f t="shared" si="22"/>
        <v/>
      </c>
      <c r="J138" s="80" t="str">
        <f t="shared" ref="J138" si="23">I138</f>
        <v/>
      </c>
      <c r="K138" s="78"/>
      <c r="L138" s="78"/>
      <c r="M138" s="78"/>
      <c r="N138" s="78"/>
      <c r="O138" s="78"/>
      <c r="P138" s="2"/>
    </row>
    <row r="139" spans="1:16" ht="45">
      <c r="A139" s="26">
        <f t="shared" si="21"/>
        <v>111</v>
      </c>
      <c r="B139" s="74">
        <v>1</v>
      </c>
      <c r="C139" s="26" t="s">
        <v>5766</v>
      </c>
      <c r="D139" s="75" t="s">
        <v>5746</v>
      </c>
      <c r="E139" s="28"/>
      <c r="F139" s="76" t="s">
        <v>282</v>
      </c>
      <c r="G139" s="76">
        <f t="shared" si="20"/>
        <v>1066</v>
      </c>
      <c r="H139" s="77">
        <v>3</v>
      </c>
      <c r="I139" s="80" t="str">
        <f t="shared" si="22"/>
        <v/>
      </c>
      <c r="J139" s="80" t="str">
        <f>I139</f>
        <v/>
      </c>
      <c r="K139" s="78"/>
      <c r="L139" s="78"/>
      <c r="M139" s="78"/>
      <c r="N139" s="78"/>
      <c r="O139" s="35" t="s">
        <v>5762</v>
      </c>
      <c r="P139" s="2"/>
    </row>
    <row r="140" spans="1:16" ht="45">
      <c r="A140" s="26">
        <f t="shared" si="21"/>
        <v>112</v>
      </c>
      <c r="B140" s="74">
        <v>1</v>
      </c>
      <c r="C140" s="26" t="s">
        <v>5767</v>
      </c>
      <c r="D140" s="75" t="s">
        <v>5747</v>
      </c>
      <c r="E140" s="28"/>
      <c r="F140" s="76" t="s">
        <v>5738</v>
      </c>
      <c r="G140" s="76">
        <f t="shared" si="20"/>
        <v>1069</v>
      </c>
      <c r="H140" s="77">
        <v>20</v>
      </c>
      <c r="I140" s="80" t="str">
        <f t="shared" si="22"/>
        <v/>
      </c>
      <c r="J140" s="274">
        <f>IF(J141="-",_xlfn.NUMBERVALUE(I140)/100*-1,_xlfn.NUMBERVALUE(I140)/100)</f>
        <v>0</v>
      </c>
      <c r="K140" s="78"/>
      <c r="L140" s="78"/>
      <c r="M140" s="78"/>
      <c r="N140" s="78"/>
      <c r="O140" s="35" t="s">
        <v>5762</v>
      </c>
      <c r="P140" s="2"/>
    </row>
    <row r="141" spans="1:16" ht="24.95" customHeight="1">
      <c r="A141" s="26">
        <f t="shared" si="21"/>
        <v>113</v>
      </c>
      <c r="B141" s="74">
        <v>1</v>
      </c>
      <c r="C141" s="26" t="s">
        <v>5768</v>
      </c>
      <c r="D141" s="75" t="s">
        <v>5741</v>
      </c>
      <c r="E141" s="28" t="s">
        <v>784</v>
      </c>
      <c r="F141" s="76" t="s">
        <v>182</v>
      </c>
      <c r="G141" s="76">
        <f t="shared" si="20"/>
        <v>1089</v>
      </c>
      <c r="H141" s="77">
        <v>1</v>
      </c>
      <c r="I141" s="80" t="str">
        <f t="shared" si="22"/>
        <v/>
      </c>
      <c r="J141" s="80" t="str">
        <f t="shared" ref="J141" si="24">I141</f>
        <v/>
      </c>
      <c r="K141" s="78"/>
      <c r="L141" s="78"/>
      <c r="M141" s="78"/>
      <c r="N141" s="78"/>
      <c r="O141" s="35"/>
      <c r="P141" s="2"/>
    </row>
    <row r="142" spans="1:16" ht="45">
      <c r="A142" s="26">
        <f t="shared" si="21"/>
        <v>114</v>
      </c>
      <c r="B142" s="74">
        <v>1</v>
      </c>
      <c r="C142" s="26" t="s">
        <v>5769</v>
      </c>
      <c r="D142" s="75" t="s">
        <v>5746</v>
      </c>
      <c r="E142" s="28"/>
      <c r="F142" s="76" t="s">
        <v>282</v>
      </c>
      <c r="G142" s="76">
        <f t="shared" si="20"/>
        <v>1090</v>
      </c>
      <c r="H142" s="77">
        <v>3</v>
      </c>
      <c r="I142" s="80" t="str">
        <f t="shared" si="22"/>
        <v/>
      </c>
      <c r="J142" s="80" t="str">
        <f>I142</f>
        <v/>
      </c>
      <c r="K142" s="78"/>
      <c r="L142" s="78"/>
      <c r="M142" s="78"/>
      <c r="N142" s="78"/>
      <c r="O142" s="35" t="s">
        <v>5762</v>
      </c>
      <c r="P142" s="2"/>
    </row>
    <row r="143" spans="1:16" ht="45">
      <c r="A143" s="26">
        <f t="shared" si="21"/>
        <v>115</v>
      </c>
      <c r="B143" s="74">
        <v>1</v>
      </c>
      <c r="C143" s="26" t="s">
        <v>5770</v>
      </c>
      <c r="D143" s="75" t="s">
        <v>5749</v>
      </c>
      <c r="E143" s="28"/>
      <c r="F143" s="76" t="s">
        <v>364</v>
      </c>
      <c r="G143" s="76">
        <f t="shared" si="20"/>
        <v>1093</v>
      </c>
      <c r="H143" s="77">
        <v>15</v>
      </c>
      <c r="I143" s="80" t="str">
        <f t="shared" si="22"/>
        <v/>
      </c>
      <c r="J143" s="274">
        <f>IF(J144="-",_xlfn.NUMBERVALUE(I143)/100000*-1,_xlfn.NUMBERVALUE(I143)/100000)</f>
        <v>0</v>
      </c>
      <c r="K143" s="78"/>
      <c r="L143" s="78"/>
      <c r="M143" s="78"/>
      <c r="N143" s="78"/>
      <c r="O143" s="35" t="s">
        <v>5762</v>
      </c>
      <c r="P143" s="2"/>
    </row>
    <row r="144" spans="1:16" ht="24.95" customHeight="1">
      <c r="A144" s="26">
        <f t="shared" si="21"/>
        <v>116</v>
      </c>
      <c r="B144" s="74">
        <v>1</v>
      </c>
      <c r="C144" s="26" t="s">
        <v>5771</v>
      </c>
      <c r="D144" s="75" t="s">
        <v>5750</v>
      </c>
      <c r="E144" s="28" t="s">
        <v>784</v>
      </c>
      <c r="F144" s="76" t="s">
        <v>182</v>
      </c>
      <c r="G144" s="76">
        <f t="shared" si="20"/>
        <v>1108</v>
      </c>
      <c r="H144" s="77">
        <v>1</v>
      </c>
      <c r="I144" s="80" t="str">
        <f t="shared" si="22"/>
        <v/>
      </c>
      <c r="J144" s="80" t="str">
        <f t="shared" ref="J144" si="25">I144</f>
        <v/>
      </c>
      <c r="K144" s="78"/>
      <c r="L144" s="78"/>
      <c r="M144" s="78"/>
      <c r="N144" s="78"/>
      <c r="O144" s="78"/>
      <c r="P144" s="2"/>
    </row>
    <row r="145" spans="2:16" s="132" customFormat="1" ht="15.95" customHeight="1">
      <c r="B145" s="134"/>
      <c r="I145" s="90"/>
      <c r="J145" s="90"/>
    </row>
    <row r="146" spans="2:16" s="132" customFormat="1" ht="15.95" customHeight="1">
      <c r="B146" s="134"/>
      <c r="I146" s="90"/>
      <c r="J146" s="90"/>
      <c r="P146" s="90"/>
    </row>
    <row r="147" spans="2:16" s="132" customFormat="1" ht="15.95" customHeight="1">
      <c r="B147" s="134"/>
      <c r="I147" s="90"/>
      <c r="J147" s="90"/>
      <c r="P147" s="90"/>
    </row>
    <row r="148" spans="2:16" s="132" customFormat="1" ht="15.95" customHeight="1">
      <c r="B148" s="134"/>
      <c r="I148" s="90"/>
      <c r="J148" s="90"/>
      <c r="P148" s="90"/>
    </row>
  </sheetData>
  <autoFilter ref="A1:O144" xr:uid="{00000000-0009-0000-0000-000005000000}">
    <filterColumn colId="14">
      <filters blank="1">
        <filter val="This fields are only populated in case of an FX option exercise to give more details on the transaction. The expire of the option is in the L001."/>
      </filters>
    </filterColumn>
  </autoFilter>
  <conditionalFormatting sqref="A145:M222 A71:M127 A2:M29 O71:O127 O145:O222 A31:M65">
    <cfRule type="expression" dxfId="806" priority="86">
      <formula>$K2&lt;&gt;""</formula>
    </cfRule>
  </conditionalFormatting>
  <conditionalFormatting sqref="O2:O29 O31:O65">
    <cfRule type="expression" dxfId="805" priority="85">
      <formula>$K2&lt;&gt;""</formula>
    </cfRule>
  </conditionalFormatting>
  <conditionalFormatting sqref="K70:M70">
    <cfRule type="expression" dxfId="804" priority="84">
      <formula>$K70&lt;&gt;""</formula>
    </cfRule>
  </conditionalFormatting>
  <conditionalFormatting sqref="O70">
    <cfRule type="expression" dxfId="803" priority="83">
      <formula>$K70&lt;&gt;""</formula>
    </cfRule>
  </conditionalFormatting>
  <conditionalFormatting sqref="O129">
    <cfRule type="expression" dxfId="802" priority="77">
      <formula>$K129&lt;&gt;""</formula>
    </cfRule>
  </conditionalFormatting>
  <conditionalFormatting sqref="A129:M129">
    <cfRule type="expression" dxfId="801" priority="78">
      <formula>$K129&lt;&gt;""</formula>
    </cfRule>
  </conditionalFormatting>
  <conditionalFormatting sqref="A67:M67">
    <cfRule type="expression" dxfId="800" priority="76">
      <formula>$K67&lt;&gt;""</formula>
    </cfRule>
  </conditionalFormatting>
  <conditionalFormatting sqref="O67">
    <cfRule type="expression" dxfId="799" priority="75">
      <formula>$K67&lt;&gt;""</formula>
    </cfRule>
  </conditionalFormatting>
  <conditionalFormatting sqref="A68:M68">
    <cfRule type="expression" dxfId="798" priority="74">
      <formula>$K68&lt;&gt;""</formula>
    </cfRule>
  </conditionalFormatting>
  <conditionalFormatting sqref="O68">
    <cfRule type="expression" dxfId="797" priority="73">
      <formula>$K68&lt;&gt;""</formula>
    </cfRule>
  </conditionalFormatting>
  <conditionalFormatting sqref="A69:M69">
    <cfRule type="expression" dxfId="796" priority="72">
      <formula>$K69&lt;&gt;""</formula>
    </cfRule>
  </conditionalFormatting>
  <conditionalFormatting sqref="O69">
    <cfRule type="expression" dxfId="795" priority="71">
      <formula>$K69&lt;&gt;""</formula>
    </cfRule>
  </conditionalFormatting>
  <conditionalFormatting sqref="A66:M66">
    <cfRule type="expression" dxfId="794" priority="70">
      <formula>$K66&lt;&gt;""</formula>
    </cfRule>
  </conditionalFormatting>
  <conditionalFormatting sqref="O66">
    <cfRule type="expression" dxfId="793" priority="69">
      <formula>$K66&lt;&gt;""</formula>
    </cfRule>
  </conditionalFormatting>
  <conditionalFormatting sqref="A128:M128">
    <cfRule type="expression" dxfId="792" priority="68">
      <formula>$K128&lt;&gt;""</formula>
    </cfRule>
  </conditionalFormatting>
  <conditionalFormatting sqref="O128">
    <cfRule type="expression" dxfId="791" priority="67">
      <formula>$K128&lt;&gt;""</formula>
    </cfRule>
  </conditionalFormatting>
  <conditionalFormatting sqref="A130:M136 O130:O136">
    <cfRule type="expression" dxfId="790" priority="66">
      <formula>$K130&lt;&gt;""</formula>
    </cfRule>
  </conditionalFormatting>
  <conditionalFormatting sqref="N145:N222 N71:N127 N2:N29 N31:N65">
    <cfRule type="expression" dxfId="789" priority="65">
      <formula>$K2&lt;&gt;""</formula>
    </cfRule>
  </conditionalFormatting>
  <conditionalFormatting sqref="N70">
    <cfRule type="expression" dxfId="788" priority="64">
      <formula>$K70&lt;&gt;""</formula>
    </cfRule>
  </conditionalFormatting>
  <conditionalFormatting sqref="N129">
    <cfRule type="expression" dxfId="787" priority="63">
      <formula>$K129&lt;&gt;""</formula>
    </cfRule>
  </conditionalFormatting>
  <conditionalFormatting sqref="N67">
    <cfRule type="expression" dxfId="786" priority="62">
      <formula>$K67&lt;&gt;""</formula>
    </cfRule>
  </conditionalFormatting>
  <conditionalFormatting sqref="N68">
    <cfRule type="expression" dxfId="785" priority="61">
      <formula>$K68&lt;&gt;""</formula>
    </cfRule>
  </conditionalFormatting>
  <conditionalFormatting sqref="N69">
    <cfRule type="expression" dxfId="784" priority="60">
      <formula>$K69&lt;&gt;""</formula>
    </cfRule>
  </conditionalFormatting>
  <conditionalFormatting sqref="N66">
    <cfRule type="expression" dxfId="783" priority="59">
      <formula>$K66&lt;&gt;""</formula>
    </cfRule>
  </conditionalFormatting>
  <conditionalFormatting sqref="N128">
    <cfRule type="expression" dxfId="782" priority="58">
      <formula>$K128&lt;&gt;""</formula>
    </cfRule>
  </conditionalFormatting>
  <conditionalFormatting sqref="N131:N133 N135:N136">
    <cfRule type="expression" dxfId="781" priority="57">
      <formula>$K131&lt;&gt;""</formula>
    </cfRule>
  </conditionalFormatting>
  <conditionalFormatting sqref="A70:J70">
    <cfRule type="expression" dxfId="780" priority="56">
      <formula>$K70&lt;&gt;""</formula>
    </cfRule>
  </conditionalFormatting>
  <conditionalFormatting sqref="N130">
    <cfRule type="expression" dxfId="779" priority="55">
      <formula>$K130&lt;&gt;""</formula>
    </cfRule>
  </conditionalFormatting>
  <conditionalFormatting sqref="N134">
    <cfRule type="expression" dxfId="778" priority="54">
      <formula>$K134&lt;&gt;""</formula>
    </cfRule>
  </conditionalFormatting>
  <conditionalFormatting sqref="B137:C138 G137:K138">
    <cfRule type="expression" dxfId="777" priority="53">
      <formula>$K137&lt;&gt;""</formula>
    </cfRule>
  </conditionalFormatting>
  <conditionalFormatting sqref="E138">
    <cfRule type="expression" dxfId="776" priority="45">
      <formula>$K138&lt;&gt;""</formula>
    </cfRule>
  </conditionalFormatting>
  <conditionalFormatting sqref="D138">
    <cfRule type="expression" dxfId="775" priority="44">
      <formula>$K138&lt;&gt;""</formula>
    </cfRule>
  </conditionalFormatting>
  <conditionalFormatting sqref="A137:A138">
    <cfRule type="expression" dxfId="774" priority="52">
      <formula>$K137&lt;&gt;""</formula>
    </cfRule>
  </conditionalFormatting>
  <conditionalFormatting sqref="F137">
    <cfRule type="expression" dxfId="773" priority="51">
      <formula>$K137&lt;&gt;""</formula>
    </cfRule>
  </conditionalFormatting>
  <conditionalFormatting sqref="E137">
    <cfRule type="expression" dxfId="772" priority="50">
      <formula>$K137&lt;&gt;""</formula>
    </cfRule>
  </conditionalFormatting>
  <conditionalFormatting sqref="D137">
    <cfRule type="expression" dxfId="771" priority="49">
      <formula>$K137&lt;&gt;""</formula>
    </cfRule>
  </conditionalFormatting>
  <conditionalFormatting sqref="L137:N137">
    <cfRule type="expression" dxfId="770" priority="48">
      <formula>$K137&lt;&gt;""</formula>
    </cfRule>
  </conditionalFormatting>
  <conditionalFormatting sqref="F138">
    <cfRule type="expression" dxfId="769" priority="47">
      <formula>$K138&lt;&gt;""</formula>
    </cfRule>
  </conditionalFormatting>
  <conditionalFormatting sqref="L138:O138">
    <cfRule type="expression" dxfId="768" priority="46">
      <formula>$K138&lt;&gt;""</formula>
    </cfRule>
  </conditionalFormatting>
  <conditionalFormatting sqref="B139:C139 G139:I139 K139">
    <cfRule type="expression" dxfId="767" priority="43">
      <formula>$K139&lt;&gt;""</formula>
    </cfRule>
  </conditionalFormatting>
  <conditionalFormatting sqref="E139">
    <cfRule type="expression" dxfId="766" priority="39">
      <formula>$K139&lt;&gt;""</formula>
    </cfRule>
  </conditionalFormatting>
  <conditionalFormatting sqref="D139">
    <cfRule type="expression" dxfId="765" priority="38">
      <formula>$K139&lt;&gt;""</formula>
    </cfRule>
  </conditionalFormatting>
  <conditionalFormatting sqref="A139">
    <cfRule type="expression" dxfId="764" priority="42">
      <formula>$K139&lt;&gt;""</formula>
    </cfRule>
  </conditionalFormatting>
  <conditionalFormatting sqref="F139">
    <cfRule type="expression" dxfId="763" priority="41">
      <formula>$K139&lt;&gt;""</formula>
    </cfRule>
  </conditionalFormatting>
  <conditionalFormatting sqref="L139:N139">
    <cfRule type="expression" dxfId="762" priority="40">
      <formula>$K139&lt;&gt;""</formula>
    </cfRule>
  </conditionalFormatting>
  <conditionalFormatting sqref="J139">
    <cfRule type="expression" dxfId="761" priority="37">
      <formula>$K139&lt;&gt;""</formula>
    </cfRule>
  </conditionalFormatting>
  <conditionalFormatting sqref="B140:C141 G140:K141">
    <cfRule type="expression" dxfId="760" priority="36">
      <formula>$K140&lt;&gt;""</formula>
    </cfRule>
  </conditionalFormatting>
  <conditionalFormatting sqref="E141">
    <cfRule type="expression" dxfId="759" priority="28">
      <formula>$K141&lt;&gt;""</formula>
    </cfRule>
  </conditionalFormatting>
  <conditionalFormatting sqref="D141">
    <cfRule type="expression" dxfId="758" priority="27">
      <formula>$K141&lt;&gt;""</formula>
    </cfRule>
  </conditionalFormatting>
  <conditionalFormatting sqref="A140:A141">
    <cfRule type="expression" dxfId="757" priority="35">
      <formula>$K140&lt;&gt;""</formula>
    </cfRule>
  </conditionalFormatting>
  <conditionalFormatting sqref="F140">
    <cfRule type="expression" dxfId="756" priority="34">
      <formula>$K140&lt;&gt;""</formula>
    </cfRule>
  </conditionalFormatting>
  <conditionalFormatting sqref="E140">
    <cfRule type="expression" dxfId="755" priority="33">
      <formula>$K140&lt;&gt;""</formula>
    </cfRule>
  </conditionalFormatting>
  <conditionalFormatting sqref="D140">
    <cfRule type="expression" dxfId="754" priority="32">
      <formula>$K140&lt;&gt;""</formula>
    </cfRule>
  </conditionalFormatting>
  <conditionalFormatting sqref="L140:N140">
    <cfRule type="expression" dxfId="753" priority="31">
      <formula>$K140&lt;&gt;""</formula>
    </cfRule>
  </conditionalFormatting>
  <conditionalFormatting sqref="F141">
    <cfRule type="expression" dxfId="752" priority="30">
      <formula>$K141&lt;&gt;""</formula>
    </cfRule>
  </conditionalFormatting>
  <conditionalFormatting sqref="L141:N141">
    <cfRule type="expression" dxfId="751" priority="29">
      <formula>$K141&lt;&gt;""</formula>
    </cfRule>
  </conditionalFormatting>
  <conditionalFormatting sqref="B142:C142 G142:I142 K142">
    <cfRule type="expression" dxfId="750" priority="26">
      <formula>$K142&lt;&gt;""</formula>
    </cfRule>
  </conditionalFormatting>
  <conditionalFormatting sqref="E142">
    <cfRule type="expression" dxfId="749" priority="22">
      <formula>$K142&lt;&gt;""</formula>
    </cfRule>
  </conditionalFormatting>
  <conditionalFormatting sqref="D142">
    <cfRule type="expression" dxfId="748" priority="21">
      <formula>$K142&lt;&gt;""</formula>
    </cfRule>
  </conditionalFormatting>
  <conditionalFormatting sqref="A142">
    <cfRule type="expression" dxfId="747" priority="25">
      <formula>$K142&lt;&gt;""</formula>
    </cfRule>
  </conditionalFormatting>
  <conditionalFormatting sqref="F142">
    <cfRule type="expression" dxfId="746" priority="24">
      <formula>$K142&lt;&gt;""</formula>
    </cfRule>
  </conditionalFormatting>
  <conditionalFormatting sqref="L142:N142">
    <cfRule type="expression" dxfId="745" priority="23">
      <formula>$K142&lt;&gt;""</formula>
    </cfRule>
  </conditionalFormatting>
  <conditionalFormatting sqref="J142">
    <cfRule type="expression" dxfId="744" priority="20">
      <formula>$K142&lt;&gt;""</formula>
    </cfRule>
  </conditionalFormatting>
  <conditionalFormatting sqref="B143:C144 G143:K144">
    <cfRule type="expression" dxfId="743" priority="19">
      <formula>$K143&lt;&gt;""</formula>
    </cfRule>
  </conditionalFormatting>
  <conditionalFormatting sqref="E144">
    <cfRule type="expression" dxfId="742" priority="11">
      <formula>$K144&lt;&gt;""</formula>
    </cfRule>
  </conditionalFormatting>
  <conditionalFormatting sqref="D144">
    <cfRule type="expression" dxfId="741" priority="10">
      <formula>$K144&lt;&gt;""</formula>
    </cfRule>
  </conditionalFormatting>
  <conditionalFormatting sqref="A143:A144">
    <cfRule type="expression" dxfId="740" priority="18">
      <formula>$K143&lt;&gt;""</formula>
    </cfRule>
  </conditionalFormatting>
  <conditionalFormatting sqref="F143">
    <cfRule type="expression" dxfId="739" priority="17">
      <formula>$K143&lt;&gt;""</formula>
    </cfRule>
  </conditionalFormatting>
  <conditionalFormatting sqref="E143">
    <cfRule type="expression" dxfId="738" priority="16">
      <formula>$K143&lt;&gt;""</formula>
    </cfRule>
  </conditionalFormatting>
  <conditionalFormatting sqref="D143">
    <cfRule type="expression" dxfId="737" priority="15">
      <formula>$K143&lt;&gt;""</formula>
    </cfRule>
  </conditionalFormatting>
  <conditionalFormatting sqref="L143:N143">
    <cfRule type="expression" dxfId="736" priority="14">
      <formula>$K143&lt;&gt;""</formula>
    </cfRule>
  </conditionalFormatting>
  <conditionalFormatting sqref="F144">
    <cfRule type="expression" dxfId="735" priority="13">
      <formula>$K144&lt;&gt;""</formula>
    </cfRule>
  </conditionalFormatting>
  <conditionalFormatting sqref="L144:O144">
    <cfRule type="expression" dxfId="734" priority="12">
      <formula>$K144&lt;&gt;""</formula>
    </cfRule>
  </conditionalFormatting>
  <conditionalFormatting sqref="O137">
    <cfRule type="expression" dxfId="733" priority="9">
      <formula>$K137&lt;&gt;""</formula>
    </cfRule>
  </conditionalFormatting>
  <conditionalFormatting sqref="O139">
    <cfRule type="expression" dxfId="732" priority="8">
      <formula>$K139&lt;&gt;""</formula>
    </cfRule>
  </conditionalFormatting>
  <conditionalFormatting sqref="O141">
    <cfRule type="expression" dxfId="731" priority="7">
      <formula>$K141&lt;&gt;""</formula>
    </cfRule>
  </conditionalFormatting>
  <conditionalFormatting sqref="O140">
    <cfRule type="expression" dxfId="730" priority="6">
      <formula>$K140&lt;&gt;""</formula>
    </cfRule>
  </conditionalFormatting>
  <conditionalFormatting sqref="O142">
    <cfRule type="expression" dxfId="729" priority="5">
      <formula>$K142&lt;&gt;""</formula>
    </cfRule>
  </conditionalFormatting>
  <conditionalFormatting sqref="O143">
    <cfRule type="expression" dxfId="728" priority="4">
      <formula>$K143&lt;&gt;""</formula>
    </cfRule>
  </conditionalFormatting>
  <conditionalFormatting sqref="A30:M30">
    <cfRule type="expression" dxfId="727" priority="3">
      <formula>$K30&lt;&gt;""</formula>
    </cfRule>
  </conditionalFormatting>
  <conditionalFormatting sqref="O30">
    <cfRule type="expression" dxfId="726" priority="2">
      <formula>$K30&lt;&gt;""</formula>
    </cfRule>
  </conditionalFormatting>
  <conditionalFormatting sqref="N30">
    <cfRule type="expression" dxfId="725" priority="1">
      <formula>$K30&lt;&gt;""</formula>
    </cfRule>
  </conditionalFormatting>
  <hyperlinks>
    <hyperlink ref="K6" r:id="rId1" xr:uid="{00000000-0004-0000-0500-000000000000}"/>
    <hyperlink ref="K77" r:id="rId2" xr:uid="{00000000-0004-0000-0500-000001000000}"/>
    <hyperlink ref="L77:M77" r:id="rId3" display="Transaction type code. Very important. For details, see &quot;Transaction codes PicLink.xls&quot;. See also &quot;Remark&quot;tab." xr:uid="{00000000-0004-0000-0500-000002000000}"/>
    <hyperlink ref="L6:M6" r:id="rId4" display="Current account type code. For details, see &quot;Current account type code.xls&quot;" xr:uid="{00000000-0004-0000-0500-000003000000}"/>
    <hyperlink ref="N77" r:id="rId5" xr:uid="{B21089ED-2470-4FDF-B3E7-3919F6C2B97B}"/>
    <hyperlink ref="N6" r:id="rId6" xr:uid="{30C1D04C-09C2-4575-A872-449D38EC03A0}"/>
  </hyperlinks>
  <pageMargins left="0.75" right="0.75" top="1" bottom="1" header="0.5" footer="0.5"/>
  <pageSetup paperSize="9" orientation="portrait" verticalDpi="0" r:id="rId7"/>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filterMode="1">
    <tabColor rgb="FF92D050"/>
    <outlinePr summaryBelow="0"/>
  </sheetPr>
  <dimension ref="A1:AB181"/>
  <sheetViews>
    <sheetView workbookViewId="0">
      <pane xSplit="10" ySplit="1" topLeftCell="K3" activePane="bottomRight" state="frozen"/>
      <selection pane="topRight" activeCell="K1" sqref="K1"/>
      <selection pane="bottomLeft" activeCell="A2" sqref="A2"/>
      <selection pane="bottomRight" activeCell="K3" sqref="K3"/>
    </sheetView>
  </sheetViews>
  <sheetFormatPr defaultRowHeight="15.95" customHeight="1" outlineLevelRow="1"/>
  <cols>
    <col min="1" max="1" width="4.3984375" style="88" bestFit="1" customWidth="1"/>
    <col min="2" max="2" width="2.19921875" style="89" customWidth="1"/>
    <col min="3" max="3" width="19" style="88" bestFit="1" customWidth="1"/>
    <col min="4" max="4" width="39.796875" style="88" bestFit="1" customWidth="1"/>
    <col min="5" max="5" width="26.3984375" style="88" customWidth="1"/>
    <col min="6" max="6" width="6.796875" style="88" customWidth="1"/>
    <col min="7" max="7" width="5.69921875" style="88" bestFit="1" customWidth="1"/>
    <col min="8" max="8" width="4.8984375" style="88" customWidth="1"/>
    <col min="9" max="10" width="13.09765625" style="90" customWidth="1"/>
    <col min="11" max="13" width="20.8984375" style="88" customWidth="1"/>
    <col min="14" max="15" width="8.796875" style="25"/>
    <col min="16" max="16384" width="8.796875" style="2"/>
  </cols>
  <sheetData>
    <row r="1" spans="1:15" ht="48.75" customHeight="1">
      <c r="A1" s="15" t="s">
        <v>134</v>
      </c>
      <c r="B1" s="16" t="s">
        <v>135</v>
      </c>
      <c r="C1" s="15" t="s">
        <v>136</v>
      </c>
      <c r="D1" s="15" t="s">
        <v>137</v>
      </c>
      <c r="E1" s="91" t="s">
        <v>953</v>
      </c>
      <c r="F1" s="91" t="s">
        <v>139</v>
      </c>
      <c r="G1" s="20" t="s">
        <v>140</v>
      </c>
      <c r="H1" s="22" t="s">
        <v>141</v>
      </c>
      <c r="I1" s="92"/>
      <c r="J1" s="242" t="s">
        <v>5658</v>
      </c>
      <c r="K1" s="94" t="s">
        <v>1447</v>
      </c>
      <c r="L1" s="91" t="s">
        <v>1448</v>
      </c>
      <c r="M1" s="91" t="s">
        <v>147</v>
      </c>
    </row>
    <row r="2" spans="1:15" s="36" customFormat="1" ht="12.75" hidden="1">
      <c r="A2" s="40">
        <v>1</v>
      </c>
      <c r="B2" s="41">
        <v>1</v>
      </c>
      <c r="C2" s="40" t="s">
        <v>1449</v>
      </c>
      <c r="D2" s="40" t="s">
        <v>1222</v>
      </c>
      <c r="E2" s="40"/>
      <c r="F2" s="40" t="s">
        <v>254</v>
      </c>
      <c r="G2" s="43">
        <v>1</v>
      </c>
      <c r="H2" s="44">
        <v>6</v>
      </c>
      <c r="I2" s="45" t="str">
        <f>MID($I$1,G2,H2)</f>
        <v/>
      </c>
      <c r="J2" s="45" t="str">
        <f>I2</f>
        <v/>
      </c>
      <c r="K2" s="113"/>
      <c r="L2" s="43"/>
      <c r="M2" s="43" t="s">
        <v>10</v>
      </c>
      <c r="N2" s="95"/>
      <c r="O2" s="95"/>
    </row>
    <row r="3" spans="1:15" s="36" customFormat="1" ht="12.75">
      <c r="A3" s="26">
        <f>IF(B3=1,TRUNC(A2)+1,A2+0.1)</f>
        <v>2</v>
      </c>
      <c r="B3" s="27">
        <v>1</v>
      </c>
      <c r="C3" s="26" t="s">
        <v>1450</v>
      </c>
      <c r="D3" s="26" t="s">
        <v>757</v>
      </c>
      <c r="E3" s="26"/>
      <c r="F3" s="35" t="s">
        <v>307</v>
      </c>
      <c r="G3" s="31">
        <v>7</v>
      </c>
      <c r="H3" s="32">
        <v>14</v>
      </c>
      <c r="I3" s="33" t="str">
        <f t="shared" ref="I3:I75" si="0">MID($I$1,G3,H3)</f>
        <v/>
      </c>
      <c r="J3" s="33" t="str">
        <f t="shared" ref="J3:J7" si="1">I3</f>
        <v/>
      </c>
      <c r="K3" s="114"/>
      <c r="L3" s="31"/>
      <c r="M3" s="31"/>
      <c r="N3" s="95"/>
      <c r="O3" s="95"/>
    </row>
    <row r="4" spans="1:15" s="36" customFormat="1" ht="12.75" outlineLevel="1">
      <c r="A4" s="35">
        <f t="shared" ref="A4:A67" si="2">IF(B4=1,TRUNC(A3)+1,A3+0.1)</f>
        <v>2.1</v>
      </c>
      <c r="B4" s="37">
        <v>2</v>
      </c>
      <c r="C4" s="35" t="s">
        <v>1451</v>
      </c>
      <c r="D4" s="35" t="s">
        <v>757</v>
      </c>
      <c r="E4" s="35"/>
      <c r="F4" s="35" t="s">
        <v>153</v>
      </c>
      <c r="G4" s="31">
        <v>7</v>
      </c>
      <c r="H4" s="32">
        <v>6</v>
      </c>
      <c r="I4" s="33" t="str">
        <f t="shared" si="0"/>
        <v/>
      </c>
      <c r="J4" s="243">
        <f>_xlfn.NUMBERVALUE(I4)</f>
        <v>0</v>
      </c>
      <c r="K4" s="114"/>
      <c r="L4" s="31"/>
      <c r="M4" s="31"/>
      <c r="N4" s="95"/>
      <c r="O4" s="95"/>
    </row>
    <row r="5" spans="1:15" s="36" customFormat="1" ht="22.5" outlineLevel="1">
      <c r="A5" s="35">
        <f t="shared" si="2"/>
        <v>2.2000000000000002</v>
      </c>
      <c r="B5" s="37">
        <v>2</v>
      </c>
      <c r="C5" s="35" t="s">
        <v>1452</v>
      </c>
      <c r="D5" s="35" t="s">
        <v>1229</v>
      </c>
      <c r="E5" s="35"/>
      <c r="F5" s="35" t="s">
        <v>156</v>
      </c>
      <c r="G5" s="31">
        <v>13</v>
      </c>
      <c r="H5" s="32">
        <v>2</v>
      </c>
      <c r="I5" s="33" t="str">
        <f t="shared" si="0"/>
        <v/>
      </c>
      <c r="J5" s="33" t="str">
        <f t="shared" si="1"/>
        <v/>
      </c>
      <c r="K5" s="124" t="s">
        <v>1230</v>
      </c>
      <c r="L5" s="116" t="s">
        <v>1230</v>
      </c>
      <c r="M5" s="31"/>
      <c r="N5" s="95"/>
      <c r="O5" s="95"/>
    </row>
    <row r="6" spans="1:15" s="36" customFormat="1" ht="12.75" outlineLevel="1">
      <c r="A6" s="35">
        <f t="shared" si="2"/>
        <v>2.3000000000000003</v>
      </c>
      <c r="B6" s="37">
        <v>2</v>
      </c>
      <c r="C6" s="35" t="s">
        <v>1453</v>
      </c>
      <c r="D6" s="35" t="s">
        <v>1232</v>
      </c>
      <c r="E6" s="35"/>
      <c r="F6" s="35" t="s">
        <v>156</v>
      </c>
      <c r="G6" s="31">
        <v>15</v>
      </c>
      <c r="H6" s="32">
        <v>2</v>
      </c>
      <c r="I6" s="33" t="str">
        <f t="shared" si="0"/>
        <v/>
      </c>
      <c r="J6" s="33" t="str">
        <f t="shared" si="1"/>
        <v/>
      </c>
      <c r="K6" s="114"/>
      <c r="L6" s="31"/>
      <c r="M6" s="31"/>
      <c r="N6" s="95"/>
      <c r="O6" s="95"/>
    </row>
    <row r="7" spans="1:15" s="36" customFormat="1" ht="12.75" outlineLevel="1">
      <c r="A7" s="35">
        <f t="shared" si="2"/>
        <v>2.4000000000000004</v>
      </c>
      <c r="B7" s="37">
        <v>2</v>
      </c>
      <c r="C7" s="35" t="s">
        <v>1454</v>
      </c>
      <c r="D7" s="35" t="s">
        <v>1234</v>
      </c>
      <c r="E7" s="35"/>
      <c r="F7" s="35" t="s">
        <v>161</v>
      </c>
      <c r="G7" s="31">
        <v>17</v>
      </c>
      <c r="H7" s="32">
        <v>4</v>
      </c>
      <c r="I7" s="33" t="str">
        <f t="shared" si="0"/>
        <v/>
      </c>
      <c r="J7" s="33" t="str">
        <f t="shared" si="1"/>
        <v/>
      </c>
      <c r="K7" s="114"/>
      <c r="L7" s="31"/>
      <c r="M7" s="31"/>
      <c r="N7" s="95"/>
      <c r="O7" s="95"/>
    </row>
    <row r="8" spans="1:15" s="36" customFormat="1" ht="12.75" hidden="1">
      <c r="A8" s="40">
        <f t="shared" si="2"/>
        <v>3</v>
      </c>
      <c r="B8" s="41">
        <v>1</v>
      </c>
      <c r="C8" s="40" t="s">
        <v>1455</v>
      </c>
      <c r="D8" s="40" t="s">
        <v>1456</v>
      </c>
      <c r="E8" s="40"/>
      <c r="F8" s="40" t="s">
        <v>1457</v>
      </c>
      <c r="G8" s="43">
        <v>21</v>
      </c>
      <c r="H8" s="44">
        <v>2</v>
      </c>
      <c r="I8" s="45" t="str">
        <f t="shared" si="0"/>
        <v/>
      </c>
      <c r="J8" s="45">
        <f t="shared" ref="J8:J45" si="3">_xlfn.NUMBERVALUE(I8)</f>
        <v>0</v>
      </c>
      <c r="K8" s="113"/>
      <c r="L8" s="43"/>
      <c r="M8" s="43" t="s">
        <v>10</v>
      </c>
      <c r="N8" s="95"/>
      <c r="O8" s="95"/>
    </row>
    <row r="9" spans="1:15" s="36" customFormat="1" ht="12.75" hidden="1">
      <c r="A9" s="40">
        <f t="shared" si="2"/>
        <v>4</v>
      </c>
      <c r="B9" s="41">
        <v>1</v>
      </c>
      <c r="C9" s="40" t="s">
        <v>1013</v>
      </c>
      <c r="D9" s="40"/>
      <c r="E9" s="40"/>
      <c r="F9" s="40"/>
      <c r="G9" s="43">
        <v>23</v>
      </c>
      <c r="H9" s="44">
        <v>1</v>
      </c>
      <c r="I9" s="45" t="str">
        <f t="shared" si="0"/>
        <v/>
      </c>
      <c r="J9" s="45">
        <f t="shared" si="3"/>
        <v>0</v>
      </c>
      <c r="K9" s="113"/>
      <c r="L9" s="43"/>
      <c r="M9" s="43" t="s">
        <v>10</v>
      </c>
      <c r="N9" s="95"/>
      <c r="O9" s="95"/>
    </row>
    <row r="10" spans="1:15" s="36" customFormat="1" ht="24.75" customHeight="1">
      <c r="A10" s="35">
        <f t="shared" si="2"/>
        <v>5</v>
      </c>
      <c r="B10" s="27">
        <v>1</v>
      </c>
      <c r="C10" s="26" t="s">
        <v>1458</v>
      </c>
      <c r="D10" s="26" t="s">
        <v>337</v>
      </c>
      <c r="E10" s="26" t="s">
        <v>338</v>
      </c>
      <c r="F10" s="35" t="s">
        <v>182</v>
      </c>
      <c r="G10" s="31">
        <v>24</v>
      </c>
      <c r="H10" s="32">
        <v>1</v>
      </c>
      <c r="I10" s="33" t="str">
        <f t="shared" si="0"/>
        <v/>
      </c>
      <c r="J10" s="33" t="str">
        <f>I10</f>
        <v/>
      </c>
      <c r="K10" s="34" t="s">
        <v>339</v>
      </c>
      <c r="L10" s="35" t="s">
        <v>339</v>
      </c>
      <c r="M10" s="35"/>
      <c r="N10" s="95"/>
      <c r="O10" s="95"/>
    </row>
    <row r="11" spans="1:15" s="36" customFormat="1" ht="47.25" hidden="1" customHeight="1">
      <c r="A11" s="117">
        <f t="shared" si="2"/>
        <v>6</v>
      </c>
      <c r="B11" s="118">
        <v>1</v>
      </c>
      <c r="C11" s="117" t="s">
        <v>1459</v>
      </c>
      <c r="D11" s="117" t="s">
        <v>287</v>
      </c>
      <c r="E11" s="117" t="s">
        <v>1460</v>
      </c>
      <c r="F11" s="117" t="s">
        <v>182</v>
      </c>
      <c r="G11" s="119">
        <v>25</v>
      </c>
      <c r="H11" s="120">
        <v>1</v>
      </c>
      <c r="I11" s="121" t="str">
        <f t="shared" si="0"/>
        <v/>
      </c>
      <c r="J11" s="121" t="str">
        <f>I11</f>
        <v/>
      </c>
      <c r="K11" s="122"/>
      <c r="L11" s="119"/>
      <c r="M11" s="119" t="s">
        <v>10</v>
      </c>
      <c r="N11" s="95"/>
      <c r="O11" s="95"/>
    </row>
    <row r="12" spans="1:15" s="36" customFormat="1" ht="38.25" hidden="1" customHeight="1">
      <c r="A12" s="117">
        <f t="shared" si="2"/>
        <v>7</v>
      </c>
      <c r="B12" s="118">
        <v>1</v>
      </c>
      <c r="C12" s="117" t="s">
        <v>1461</v>
      </c>
      <c r="D12" s="117" t="s">
        <v>1462</v>
      </c>
      <c r="E12" s="117" t="s">
        <v>1463</v>
      </c>
      <c r="F12" s="117" t="s">
        <v>182</v>
      </c>
      <c r="G12" s="119">
        <v>26</v>
      </c>
      <c r="H12" s="120">
        <v>1</v>
      </c>
      <c r="I12" s="121" t="str">
        <f t="shared" si="0"/>
        <v/>
      </c>
      <c r="J12" s="121" t="str">
        <f t="shared" ref="J12:J22" si="4">I12</f>
        <v/>
      </c>
      <c r="K12" s="122"/>
      <c r="L12" s="119"/>
      <c r="M12" s="119" t="s">
        <v>10</v>
      </c>
      <c r="N12" s="95"/>
      <c r="O12" s="95"/>
    </row>
    <row r="13" spans="1:15" s="36" customFormat="1" ht="12.75" hidden="1" collapsed="1">
      <c r="A13" s="117">
        <f t="shared" si="2"/>
        <v>8</v>
      </c>
      <c r="B13" s="118">
        <v>1</v>
      </c>
      <c r="C13" s="117" t="s">
        <v>1464</v>
      </c>
      <c r="D13" s="117" t="s">
        <v>1465</v>
      </c>
      <c r="E13" s="117"/>
      <c r="F13" s="117" t="s">
        <v>156</v>
      </c>
      <c r="G13" s="119">
        <v>27</v>
      </c>
      <c r="H13" s="120">
        <v>2</v>
      </c>
      <c r="I13" s="121" t="str">
        <f t="shared" si="0"/>
        <v/>
      </c>
      <c r="J13" s="121" t="str">
        <f t="shared" si="4"/>
        <v/>
      </c>
      <c r="K13" s="122"/>
      <c r="L13" s="119"/>
      <c r="M13" s="119" t="s">
        <v>10</v>
      </c>
      <c r="N13" s="95"/>
      <c r="O13" s="95"/>
    </row>
    <row r="14" spans="1:15" s="36" customFormat="1" ht="127.5" hidden="1" customHeight="1" outlineLevel="1">
      <c r="A14" s="117">
        <f>IF(B14=1,TRUNC(A13)+1,A13+0.1)</f>
        <v>8.1</v>
      </c>
      <c r="B14" s="118">
        <v>2</v>
      </c>
      <c r="C14" s="135" t="s">
        <v>1466</v>
      </c>
      <c r="D14" s="135" t="s">
        <v>1467</v>
      </c>
      <c r="E14" s="117" t="s">
        <v>1468</v>
      </c>
      <c r="F14" s="117" t="s">
        <v>182</v>
      </c>
      <c r="G14" s="119">
        <v>27</v>
      </c>
      <c r="H14" s="120">
        <v>1</v>
      </c>
      <c r="I14" s="121" t="str">
        <f t="shared" si="0"/>
        <v/>
      </c>
      <c r="J14" s="121" t="str">
        <f t="shared" si="4"/>
        <v/>
      </c>
      <c r="K14" s="122"/>
      <c r="L14" s="119"/>
      <c r="M14" s="119" t="s">
        <v>10</v>
      </c>
      <c r="N14" s="95"/>
      <c r="O14" s="95"/>
    </row>
    <row r="15" spans="1:15" s="36" customFormat="1" ht="33.75" hidden="1" outlineLevel="1">
      <c r="A15" s="117">
        <f t="shared" ref="A15:A19" si="5">IF(B15=1,TRUNC(A14)+1,A14+0.1)</f>
        <v>8.1999999999999993</v>
      </c>
      <c r="B15" s="118">
        <v>2</v>
      </c>
      <c r="C15" s="135" t="s">
        <v>1469</v>
      </c>
      <c r="D15" s="135" t="s">
        <v>1470</v>
      </c>
      <c r="E15" s="117" t="s">
        <v>1471</v>
      </c>
      <c r="F15" s="117" t="s">
        <v>182</v>
      </c>
      <c r="G15" s="119">
        <v>28</v>
      </c>
      <c r="H15" s="120">
        <v>1</v>
      </c>
      <c r="I15" s="121" t="str">
        <f t="shared" si="0"/>
        <v/>
      </c>
      <c r="J15" s="121" t="str">
        <f t="shared" si="4"/>
        <v/>
      </c>
      <c r="K15" s="122"/>
      <c r="L15" s="119"/>
      <c r="M15" s="119" t="s">
        <v>10</v>
      </c>
      <c r="N15" s="95"/>
      <c r="O15" s="95"/>
    </row>
    <row r="16" spans="1:15" s="36" customFormat="1" ht="12.75">
      <c r="A16" s="26">
        <f>IF(B16=1,TRUNC(A14)+1,A14+0.1)</f>
        <v>9</v>
      </c>
      <c r="B16" s="27">
        <v>1</v>
      </c>
      <c r="C16" s="26" t="s">
        <v>1472</v>
      </c>
      <c r="D16" s="26" t="s">
        <v>1473</v>
      </c>
      <c r="E16" s="26"/>
      <c r="F16" s="35" t="s">
        <v>1474</v>
      </c>
      <c r="G16" s="31">
        <v>29</v>
      </c>
      <c r="H16" s="32">
        <v>8</v>
      </c>
      <c r="I16" s="33" t="str">
        <f t="shared" si="0"/>
        <v/>
      </c>
      <c r="J16" s="33" t="str">
        <f t="shared" si="4"/>
        <v/>
      </c>
      <c r="K16" s="114" t="s">
        <v>1475</v>
      </c>
      <c r="L16" s="114" t="s">
        <v>1475</v>
      </c>
      <c r="M16" s="114"/>
      <c r="N16" s="95"/>
      <c r="O16" s="95"/>
    </row>
    <row r="17" spans="1:15" s="36" customFormat="1" ht="33.75" outlineLevel="1">
      <c r="A17" s="35">
        <f>IF(B17=1,TRUNC(A15)+1,A15+0.1)</f>
        <v>8.2999999999999989</v>
      </c>
      <c r="B17" s="37">
        <v>2</v>
      </c>
      <c r="C17" s="35" t="s">
        <v>1476</v>
      </c>
      <c r="D17" s="35" t="s">
        <v>1477</v>
      </c>
      <c r="E17" s="35"/>
      <c r="F17" s="35" t="s">
        <v>156</v>
      </c>
      <c r="G17" s="31">
        <v>29</v>
      </c>
      <c r="H17" s="32">
        <v>2</v>
      </c>
      <c r="I17" s="33" t="str">
        <f t="shared" si="0"/>
        <v/>
      </c>
      <c r="J17" s="33" t="str">
        <f t="shared" si="4"/>
        <v/>
      </c>
      <c r="K17" s="124" t="s">
        <v>1478</v>
      </c>
      <c r="L17" s="116" t="s">
        <v>1478</v>
      </c>
      <c r="M17" s="116"/>
      <c r="N17" s="95"/>
      <c r="O17" s="95"/>
    </row>
    <row r="18" spans="1:15" s="36" customFormat="1" ht="12.75" outlineLevel="1">
      <c r="A18" s="35">
        <f t="shared" si="5"/>
        <v>8.3999999999999986</v>
      </c>
      <c r="B18" s="37">
        <v>2</v>
      </c>
      <c r="C18" s="35" t="s">
        <v>1479</v>
      </c>
      <c r="D18" s="35" t="s">
        <v>1480</v>
      </c>
      <c r="E18" s="35"/>
      <c r="F18" s="35" t="s">
        <v>156</v>
      </c>
      <c r="G18" s="31">
        <v>31</v>
      </c>
      <c r="H18" s="32">
        <v>2</v>
      </c>
      <c r="I18" s="33" t="str">
        <f t="shared" si="0"/>
        <v/>
      </c>
      <c r="J18" s="33" t="str">
        <f t="shared" si="4"/>
        <v/>
      </c>
      <c r="K18" s="114"/>
      <c r="L18" s="31"/>
      <c r="M18" s="31"/>
      <c r="N18" s="95"/>
      <c r="O18" s="95"/>
    </row>
    <row r="19" spans="1:15" s="36" customFormat="1" ht="33.75" outlineLevel="1">
      <c r="A19" s="35">
        <f t="shared" si="5"/>
        <v>8.4999999999999982</v>
      </c>
      <c r="B19" s="37">
        <v>2</v>
      </c>
      <c r="C19" s="35" t="s">
        <v>1481</v>
      </c>
      <c r="D19" s="35" t="s">
        <v>1482</v>
      </c>
      <c r="E19" s="35"/>
      <c r="F19" s="35" t="s">
        <v>161</v>
      </c>
      <c r="G19" s="31">
        <v>33</v>
      </c>
      <c r="H19" s="32">
        <v>4</v>
      </c>
      <c r="I19" s="33" t="str">
        <f t="shared" si="0"/>
        <v/>
      </c>
      <c r="J19" s="33" t="str">
        <f t="shared" si="4"/>
        <v/>
      </c>
      <c r="K19" s="114" t="s">
        <v>1483</v>
      </c>
      <c r="L19" s="31" t="s">
        <v>1483</v>
      </c>
      <c r="M19" s="31"/>
      <c r="N19" s="95"/>
      <c r="O19" s="95"/>
    </row>
    <row r="20" spans="1:15" s="36" customFormat="1" ht="22.5">
      <c r="A20" s="26">
        <f t="shared" si="2"/>
        <v>9</v>
      </c>
      <c r="B20" s="27">
        <v>1</v>
      </c>
      <c r="C20" s="26" t="s">
        <v>1484</v>
      </c>
      <c r="D20" s="26" t="s">
        <v>1485</v>
      </c>
      <c r="E20" s="26"/>
      <c r="F20" s="35" t="s">
        <v>282</v>
      </c>
      <c r="G20" s="31">
        <v>37</v>
      </c>
      <c r="H20" s="32">
        <v>3</v>
      </c>
      <c r="I20" s="33" t="str">
        <f t="shared" si="0"/>
        <v/>
      </c>
      <c r="J20" s="33" t="str">
        <f t="shared" si="4"/>
        <v/>
      </c>
      <c r="K20" s="114" t="s">
        <v>1486</v>
      </c>
      <c r="L20" s="31" t="s">
        <v>1486</v>
      </c>
      <c r="M20" s="31"/>
      <c r="N20" s="95"/>
      <c r="O20" s="95"/>
    </row>
    <row r="21" spans="1:15" s="36" customFormat="1" ht="12.75">
      <c r="A21" s="26">
        <f t="shared" si="2"/>
        <v>10</v>
      </c>
      <c r="B21" s="27">
        <v>1</v>
      </c>
      <c r="C21" s="26" t="s">
        <v>1487</v>
      </c>
      <c r="D21" s="26" t="s">
        <v>1488</v>
      </c>
      <c r="E21" s="26"/>
      <c r="F21" s="35" t="s">
        <v>176</v>
      </c>
      <c r="G21" s="31">
        <v>40</v>
      </c>
      <c r="H21" s="32">
        <v>20</v>
      </c>
      <c r="I21" s="33" t="str">
        <f t="shared" si="0"/>
        <v/>
      </c>
      <c r="J21" s="33" t="str">
        <f t="shared" si="4"/>
        <v/>
      </c>
      <c r="K21" s="114" t="s">
        <v>1489</v>
      </c>
      <c r="L21" s="114" t="s">
        <v>1489</v>
      </c>
      <c r="M21" s="114"/>
      <c r="N21" s="95"/>
      <c r="O21" s="95"/>
    </row>
    <row r="22" spans="1:15" s="36" customFormat="1" ht="33.75">
      <c r="A22" s="26">
        <f t="shared" si="2"/>
        <v>11</v>
      </c>
      <c r="B22" s="27">
        <v>1</v>
      </c>
      <c r="C22" s="26" t="s">
        <v>1490</v>
      </c>
      <c r="D22" s="26" t="s">
        <v>1491</v>
      </c>
      <c r="E22" s="26" t="s">
        <v>1063</v>
      </c>
      <c r="F22" s="35" t="s">
        <v>182</v>
      </c>
      <c r="G22" s="31">
        <v>60</v>
      </c>
      <c r="H22" s="32">
        <v>1</v>
      </c>
      <c r="I22" s="33" t="str">
        <f t="shared" si="0"/>
        <v/>
      </c>
      <c r="J22" s="33" t="str">
        <f t="shared" si="4"/>
        <v/>
      </c>
      <c r="K22" s="114"/>
      <c r="L22" s="31"/>
      <c r="M22" s="31"/>
      <c r="N22" s="95"/>
      <c r="O22" s="95"/>
    </row>
    <row r="23" spans="1:15" s="36" customFormat="1" ht="12.75">
      <c r="A23" s="26">
        <f t="shared" si="2"/>
        <v>12</v>
      </c>
      <c r="B23" s="27">
        <v>1</v>
      </c>
      <c r="C23" s="26" t="s">
        <v>1492</v>
      </c>
      <c r="D23" s="26" t="s">
        <v>1493</v>
      </c>
      <c r="E23" s="26"/>
      <c r="F23" s="35" t="s">
        <v>215</v>
      </c>
      <c r="G23" s="31">
        <v>61</v>
      </c>
      <c r="H23" s="32">
        <v>9</v>
      </c>
      <c r="I23" s="33" t="str">
        <f t="shared" si="0"/>
        <v/>
      </c>
      <c r="J23" s="274">
        <f>IF(J24="-",_xlfn.NUMBERVALUE(I23)/100000*-1,_xlfn.NUMBERVALUE(I23)/100000)</f>
        <v>0</v>
      </c>
      <c r="K23" s="114"/>
      <c r="L23" s="31"/>
      <c r="M23" s="31"/>
      <c r="N23" s="95"/>
      <c r="O23" s="95"/>
    </row>
    <row r="24" spans="1:15" s="36" customFormat="1" ht="23.25" customHeight="1">
      <c r="A24" s="26">
        <f t="shared" si="2"/>
        <v>13</v>
      </c>
      <c r="B24" s="27">
        <v>1</v>
      </c>
      <c r="C24" s="26" t="s">
        <v>1494</v>
      </c>
      <c r="D24" s="26" t="s">
        <v>1495</v>
      </c>
      <c r="E24" s="26" t="s">
        <v>208</v>
      </c>
      <c r="F24" s="35" t="s">
        <v>182</v>
      </c>
      <c r="G24" s="31">
        <v>70</v>
      </c>
      <c r="H24" s="32">
        <v>1</v>
      </c>
      <c r="I24" s="33" t="str">
        <f t="shared" si="0"/>
        <v/>
      </c>
      <c r="J24" s="33" t="str">
        <f>I24</f>
        <v/>
      </c>
      <c r="K24" s="114"/>
      <c r="L24" s="31"/>
      <c r="M24" s="31"/>
      <c r="N24" s="95"/>
      <c r="O24" s="95"/>
    </row>
    <row r="25" spans="1:15" s="36" customFormat="1" ht="12.75">
      <c r="A25" s="26">
        <f t="shared" si="2"/>
        <v>14</v>
      </c>
      <c r="B25" s="27">
        <v>1</v>
      </c>
      <c r="C25" s="26" t="s">
        <v>1496</v>
      </c>
      <c r="D25" s="26" t="s">
        <v>1497</v>
      </c>
      <c r="E25" s="26"/>
      <c r="F25" s="35"/>
      <c r="G25" s="31">
        <v>71</v>
      </c>
      <c r="H25" s="32">
        <v>7</v>
      </c>
      <c r="I25" s="33" t="str">
        <f t="shared" si="0"/>
        <v/>
      </c>
      <c r="J25" s="33">
        <f t="shared" si="3"/>
        <v>0</v>
      </c>
      <c r="K25" s="114"/>
      <c r="L25" s="31"/>
      <c r="M25" s="31"/>
      <c r="N25" s="95"/>
      <c r="O25" s="95"/>
    </row>
    <row r="26" spans="1:15" s="36" customFormat="1" ht="12.75" outlineLevel="1">
      <c r="A26" s="35">
        <f>IF(B26=1,TRUNC(A23)+1,A23+0.1)</f>
        <v>12.1</v>
      </c>
      <c r="B26" s="37">
        <v>2</v>
      </c>
      <c r="C26" s="35" t="s">
        <v>1498</v>
      </c>
      <c r="D26" s="35" t="s">
        <v>1499</v>
      </c>
      <c r="E26" s="35"/>
      <c r="F26" s="35" t="s">
        <v>156</v>
      </c>
      <c r="G26" s="31">
        <v>71</v>
      </c>
      <c r="H26" s="32">
        <v>2</v>
      </c>
      <c r="I26" s="33" t="str">
        <f t="shared" si="0"/>
        <v/>
      </c>
      <c r="J26" s="33" t="str">
        <f t="shared" ref="J26:J27" si="6">I26</f>
        <v/>
      </c>
      <c r="K26" s="114"/>
      <c r="L26" s="31"/>
      <c r="M26" s="31"/>
      <c r="N26" s="95"/>
      <c r="O26" s="95"/>
    </row>
    <row r="27" spans="1:15" s="36" customFormat="1" ht="12.75" outlineLevel="1">
      <c r="A27" s="35">
        <f>IF(B27=1,TRUNC(A24)+1,A24+0.1)</f>
        <v>13.1</v>
      </c>
      <c r="B27" s="37">
        <v>2</v>
      </c>
      <c r="C27" s="35" t="s">
        <v>1500</v>
      </c>
      <c r="D27" s="35" t="s">
        <v>1501</v>
      </c>
      <c r="E27" s="35"/>
      <c r="F27" s="35" t="s">
        <v>323</v>
      </c>
      <c r="G27" s="31">
        <v>73</v>
      </c>
      <c r="H27" s="32">
        <v>5</v>
      </c>
      <c r="I27" s="33" t="str">
        <f t="shared" si="0"/>
        <v/>
      </c>
      <c r="J27" s="33" t="str">
        <f t="shared" si="6"/>
        <v/>
      </c>
      <c r="K27" s="114"/>
      <c r="L27" s="31"/>
      <c r="M27" s="31"/>
      <c r="N27" s="95"/>
      <c r="O27" s="95"/>
    </row>
    <row r="28" spans="1:15" s="36" customFormat="1" ht="12.75">
      <c r="A28" s="26">
        <f>IF(B28=1,TRUNC(A25)+1,A25+0.1)</f>
        <v>15</v>
      </c>
      <c r="B28" s="27">
        <v>1</v>
      </c>
      <c r="C28" s="26" t="s">
        <v>1502</v>
      </c>
      <c r="D28" s="26" t="s">
        <v>1503</v>
      </c>
      <c r="E28" s="26"/>
      <c r="F28" s="35" t="s">
        <v>342</v>
      </c>
      <c r="G28" s="31">
        <v>78</v>
      </c>
      <c r="H28" s="32">
        <v>8</v>
      </c>
      <c r="I28" s="33" t="str">
        <f t="shared" si="0"/>
        <v/>
      </c>
      <c r="J28" s="245" t="str">
        <f>IF(AND(I28&lt;&gt;"",I28&lt;&gt;"00000000"),DATE(LEFT(I28,4),MID(I28,5,2),RIGHT(I28,2)),"")</f>
        <v/>
      </c>
      <c r="K28" s="114" t="s">
        <v>1504</v>
      </c>
      <c r="L28" s="31" t="s">
        <v>1504</v>
      </c>
      <c r="M28" s="31"/>
      <c r="N28" s="95"/>
      <c r="O28" s="95"/>
    </row>
    <row r="29" spans="1:15" s="36" customFormat="1" ht="12.75">
      <c r="A29" s="26">
        <f t="shared" si="2"/>
        <v>16</v>
      </c>
      <c r="B29" s="27">
        <v>1</v>
      </c>
      <c r="C29" s="26" t="s">
        <v>1505</v>
      </c>
      <c r="D29" s="26" t="s">
        <v>1506</v>
      </c>
      <c r="E29" s="26"/>
      <c r="F29" s="35" t="s">
        <v>342</v>
      </c>
      <c r="G29" s="31">
        <v>86</v>
      </c>
      <c r="H29" s="32">
        <v>8</v>
      </c>
      <c r="I29" s="33" t="str">
        <f t="shared" si="0"/>
        <v/>
      </c>
      <c r="J29" s="245" t="str">
        <f>IF(AND(I29&lt;&gt;"",I29&lt;&gt;"00000000"),DATE(LEFT(I29,4),MID(I29,5,2),RIGHT(I29,2)),"")</f>
        <v/>
      </c>
      <c r="K29" s="114" t="s">
        <v>1507</v>
      </c>
      <c r="L29" s="31" t="s">
        <v>1507</v>
      </c>
      <c r="M29" s="31"/>
      <c r="N29" s="95"/>
      <c r="O29" s="95"/>
    </row>
    <row r="30" spans="1:15" s="36" customFormat="1" ht="33.75">
      <c r="A30" s="26">
        <f t="shared" si="2"/>
        <v>17</v>
      </c>
      <c r="B30" s="27">
        <v>1</v>
      </c>
      <c r="C30" s="26" t="s">
        <v>1508</v>
      </c>
      <c r="D30" s="26" t="s">
        <v>1509</v>
      </c>
      <c r="E30" s="26" t="s">
        <v>1510</v>
      </c>
      <c r="F30" s="35" t="s">
        <v>182</v>
      </c>
      <c r="G30" s="31">
        <v>94</v>
      </c>
      <c r="H30" s="32">
        <v>1</v>
      </c>
      <c r="I30" s="33" t="str">
        <f t="shared" si="0"/>
        <v/>
      </c>
      <c r="J30" s="33" t="str">
        <f t="shared" ref="J30:J31" si="7">I30</f>
        <v/>
      </c>
      <c r="K30" s="114" t="s">
        <v>1511</v>
      </c>
      <c r="L30" s="31" t="s">
        <v>1511</v>
      </c>
      <c r="M30" s="31"/>
      <c r="N30" s="95"/>
      <c r="O30" s="95"/>
    </row>
    <row r="31" spans="1:15" s="36" customFormat="1" ht="45">
      <c r="A31" s="26">
        <f t="shared" si="2"/>
        <v>18</v>
      </c>
      <c r="B31" s="27">
        <v>1</v>
      </c>
      <c r="C31" s="26" t="s">
        <v>1512</v>
      </c>
      <c r="D31" s="26" t="s">
        <v>1513</v>
      </c>
      <c r="E31" s="26" t="s">
        <v>1514</v>
      </c>
      <c r="F31" s="35" t="s">
        <v>182</v>
      </c>
      <c r="G31" s="31">
        <v>95</v>
      </c>
      <c r="H31" s="32">
        <v>1</v>
      </c>
      <c r="I31" s="33" t="str">
        <f t="shared" si="0"/>
        <v/>
      </c>
      <c r="J31" s="33" t="str">
        <f t="shared" si="7"/>
        <v/>
      </c>
      <c r="K31" s="114"/>
      <c r="L31" s="31"/>
      <c r="M31" s="31"/>
      <c r="N31" s="95"/>
      <c r="O31" s="95"/>
    </row>
    <row r="32" spans="1:15" s="36" customFormat="1" ht="45">
      <c r="A32" s="26">
        <f t="shared" si="2"/>
        <v>19</v>
      </c>
      <c r="B32" s="27">
        <v>1</v>
      </c>
      <c r="C32" s="26" t="s">
        <v>1515</v>
      </c>
      <c r="D32" s="26" t="s">
        <v>1516</v>
      </c>
      <c r="E32" s="26" t="s">
        <v>1517</v>
      </c>
      <c r="F32" s="35" t="s">
        <v>678</v>
      </c>
      <c r="G32" s="31">
        <v>96</v>
      </c>
      <c r="H32" s="32">
        <v>5</v>
      </c>
      <c r="I32" s="33" t="str">
        <f t="shared" si="0"/>
        <v/>
      </c>
      <c r="J32" s="243">
        <f t="shared" si="3"/>
        <v>0</v>
      </c>
      <c r="K32" s="114"/>
      <c r="L32" s="31"/>
      <c r="M32" s="31"/>
      <c r="N32" s="95"/>
      <c r="O32" s="95"/>
    </row>
    <row r="33" spans="1:15" s="36" customFormat="1" ht="33.75" hidden="1" customHeight="1">
      <c r="A33" s="40">
        <f t="shared" si="2"/>
        <v>20</v>
      </c>
      <c r="B33" s="41">
        <v>1</v>
      </c>
      <c r="C33" s="40" t="s">
        <v>1518</v>
      </c>
      <c r="D33" s="40" t="s">
        <v>1519</v>
      </c>
      <c r="E33" s="40" t="s">
        <v>181</v>
      </c>
      <c r="F33" s="40" t="s">
        <v>182</v>
      </c>
      <c r="G33" s="43">
        <v>101</v>
      </c>
      <c r="H33" s="44">
        <v>1</v>
      </c>
      <c r="I33" s="45" t="str">
        <f t="shared" si="0"/>
        <v/>
      </c>
      <c r="J33" s="121" t="str">
        <f t="shared" ref="J33:J36" si="8">I33</f>
        <v/>
      </c>
      <c r="K33" s="113"/>
      <c r="L33" s="43"/>
      <c r="M33" s="43" t="s">
        <v>10</v>
      </c>
      <c r="N33" s="95"/>
      <c r="O33" s="95"/>
    </row>
    <row r="34" spans="1:15" s="36" customFormat="1" ht="33.75" hidden="1" customHeight="1">
      <c r="A34" s="40">
        <f t="shared" si="2"/>
        <v>21</v>
      </c>
      <c r="B34" s="41">
        <v>1</v>
      </c>
      <c r="C34" s="40" t="s">
        <v>1520</v>
      </c>
      <c r="D34" s="40" t="s">
        <v>1280</v>
      </c>
      <c r="E34" s="40" t="s">
        <v>181</v>
      </c>
      <c r="F34" s="40" t="s">
        <v>182</v>
      </c>
      <c r="G34" s="43">
        <v>102</v>
      </c>
      <c r="H34" s="44">
        <v>1</v>
      </c>
      <c r="I34" s="45" t="str">
        <f t="shared" si="0"/>
        <v/>
      </c>
      <c r="J34" s="121" t="str">
        <f t="shared" si="8"/>
        <v/>
      </c>
      <c r="K34" s="113"/>
      <c r="L34" s="43"/>
      <c r="M34" s="43" t="s">
        <v>10</v>
      </c>
      <c r="N34" s="95"/>
      <c r="O34" s="95"/>
    </row>
    <row r="35" spans="1:15" s="36" customFormat="1" ht="33.75" hidden="1" customHeight="1">
      <c r="A35" s="40">
        <f t="shared" si="2"/>
        <v>22</v>
      </c>
      <c r="B35" s="41">
        <v>1</v>
      </c>
      <c r="C35" s="40" t="s">
        <v>1521</v>
      </c>
      <c r="D35" s="40" t="s">
        <v>1522</v>
      </c>
      <c r="E35" s="40" t="s">
        <v>181</v>
      </c>
      <c r="F35" s="40" t="s">
        <v>182</v>
      </c>
      <c r="G35" s="43">
        <v>103</v>
      </c>
      <c r="H35" s="44">
        <v>1</v>
      </c>
      <c r="I35" s="45" t="str">
        <f t="shared" si="0"/>
        <v/>
      </c>
      <c r="J35" s="121" t="str">
        <f t="shared" si="8"/>
        <v/>
      </c>
      <c r="K35" s="113"/>
      <c r="L35" s="43"/>
      <c r="M35" s="43" t="s">
        <v>10</v>
      </c>
      <c r="N35" s="95"/>
      <c r="O35" s="95"/>
    </row>
    <row r="36" spans="1:15" s="36" customFormat="1" ht="33.75" hidden="1" customHeight="1">
      <c r="A36" s="40">
        <f t="shared" si="2"/>
        <v>23</v>
      </c>
      <c r="B36" s="41">
        <v>1</v>
      </c>
      <c r="C36" s="40" t="s">
        <v>1523</v>
      </c>
      <c r="D36" s="40" t="s">
        <v>1012</v>
      </c>
      <c r="E36" s="40" t="s">
        <v>181</v>
      </c>
      <c r="F36" s="40" t="s">
        <v>182</v>
      </c>
      <c r="G36" s="43">
        <v>104</v>
      </c>
      <c r="H36" s="44">
        <v>1</v>
      </c>
      <c r="I36" s="45" t="str">
        <f t="shared" si="0"/>
        <v/>
      </c>
      <c r="J36" s="121" t="str">
        <f t="shared" si="8"/>
        <v/>
      </c>
      <c r="K36" s="113"/>
      <c r="L36" s="43"/>
      <c r="M36" s="43" t="s">
        <v>10</v>
      </c>
      <c r="N36" s="95"/>
      <c r="O36" s="95"/>
    </row>
    <row r="37" spans="1:15" s="36" customFormat="1" ht="12.75" hidden="1">
      <c r="A37" s="40">
        <f t="shared" si="2"/>
        <v>24</v>
      </c>
      <c r="B37" s="41">
        <v>1</v>
      </c>
      <c r="C37" s="40" t="s">
        <v>1013</v>
      </c>
      <c r="D37" s="40"/>
      <c r="E37" s="40"/>
      <c r="F37" s="40"/>
      <c r="G37" s="43">
        <v>105</v>
      </c>
      <c r="H37" s="44">
        <v>1</v>
      </c>
      <c r="I37" s="45" t="str">
        <f t="shared" si="0"/>
        <v/>
      </c>
      <c r="J37" s="45">
        <f t="shared" si="3"/>
        <v>0</v>
      </c>
      <c r="K37" s="113"/>
      <c r="L37" s="43"/>
      <c r="M37" s="43" t="s">
        <v>10</v>
      </c>
      <c r="N37" s="95"/>
      <c r="O37" s="95"/>
    </row>
    <row r="38" spans="1:15" s="36" customFormat="1" ht="12.75">
      <c r="A38" s="26">
        <f t="shared" si="2"/>
        <v>25</v>
      </c>
      <c r="B38" s="27">
        <v>1</v>
      </c>
      <c r="C38" s="26" t="s">
        <v>1524</v>
      </c>
      <c r="D38" s="26" t="s">
        <v>1525</v>
      </c>
      <c r="E38" s="26"/>
      <c r="F38" s="35" t="s">
        <v>342</v>
      </c>
      <c r="G38" s="31">
        <v>106</v>
      </c>
      <c r="H38" s="32">
        <v>8</v>
      </c>
      <c r="I38" s="33" t="str">
        <f t="shared" si="0"/>
        <v/>
      </c>
      <c r="J38" s="245" t="str">
        <f>IF(AND(I38&lt;&gt;"",I38&lt;&gt;"00000000"),DATE(LEFT(I38,4),MID(I38,5,2),RIGHT(I38,2)),"")</f>
        <v/>
      </c>
      <c r="K38" s="114" t="s">
        <v>351</v>
      </c>
      <c r="L38" s="31" t="s">
        <v>351</v>
      </c>
      <c r="M38" s="31"/>
      <c r="N38" s="95"/>
      <c r="O38" s="95"/>
    </row>
    <row r="39" spans="1:15" s="36" customFormat="1" ht="22.5">
      <c r="A39" s="26">
        <f t="shared" si="2"/>
        <v>26</v>
      </c>
      <c r="B39" s="27">
        <v>1</v>
      </c>
      <c r="C39" s="26" t="s">
        <v>1526</v>
      </c>
      <c r="D39" s="26" t="s">
        <v>1527</v>
      </c>
      <c r="E39" s="26"/>
      <c r="F39" s="35" t="s">
        <v>436</v>
      </c>
      <c r="G39" s="31">
        <v>114</v>
      </c>
      <c r="H39" s="32">
        <v>15</v>
      </c>
      <c r="I39" s="33" t="str">
        <f t="shared" si="0"/>
        <v/>
      </c>
      <c r="J39" s="274">
        <f>IF(J40="-",_xlfn.NUMBERVALUE(I39)/100*-1,_xlfn.NUMBERVALUE(I39)/100)</f>
        <v>0</v>
      </c>
      <c r="K39" s="114" t="s">
        <v>1528</v>
      </c>
      <c r="L39" s="31"/>
      <c r="M39" s="31"/>
      <c r="N39" s="95"/>
      <c r="O39" s="95"/>
    </row>
    <row r="40" spans="1:15" s="36" customFormat="1" ht="23.25" customHeight="1">
      <c r="A40" s="26">
        <f t="shared" si="2"/>
        <v>27</v>
      </c>
      <c r="B40" s="27">
        <v>1</v>
      </c>
      <c r="C40" s="26" t="s">
        <v>1529</v>
      </c>
      <c r="D40" s="26" t="s">
        <v>1530</v>
      </c>
      <c r="E40" s="26" t="s">
        <v>208</v>
      </c>
      <c r="F40" s="35" t="s">
        <v>182</v>
      </c>
      <c r="G40" s="31">
        <v>129</v>
      </c>
      <c r="H40" s="32">
        <v>1</v>
      </c>
      <c r="I40" s="33" t="str">
        <f t="shared" si="0"/>
        <v/>
      </c>
      <c r="J40" s="33" t="str">
        <f t="shared" ref="J40:J41" si="9">I40</f>
        <v/>
      </c>
      <c r="K40" s="114"/>
      <c r="L40" s="31"/>
      <c r="M40" s="31"/>
      <c r="N40" s="95"/>
      <c r="O40" s="95"/>
    </row>
    <row r="41" spans="1:15" s="36" customFormat="1" ht="101.25">
      <c r="A41" s="26">
        <f t="shared" si="2"/>
        <v>28</v>
      </c>
      <c r="B41" s="27">
        <v>1</v>
      </c>
      <c r="C41" s="26" t="s">
        <v>1531</v>
      </c>
      <c r="D41" s="26" t="s">
        <v>1532</v>
      </c>
      <c r="E41" s="26" t="s">
        <v>1533</v>
      </c>
      <c r="F41" s="35" t="s">
        <v>182</v>
      </c>
      <c r="G41" s="31">
        <v>130</v>
      </c>
      <c r="H41" s="32">
        <v>1</v>
      </c>
      <c r="I41" s="33" t="str">
        <f t="shared" si="0"/>
        <v/>
      </c>
      <c r="J41" s="33" t="str">
        <f t="shared" si="9"/>
        <v/>
      </c>
      <c r="K41" s="114"/>
      <c r="L41" s="31"/>
      <c r="M41" s="31"/>
      <c r="N41" s="95"/>
      <c r="O41" s="95"/>
    </row>
    <row r="42" spans="1:15" s="36" customFormat="1" ht="22.5">
      <c r="A42" s="26">
        <f t="shared" si="2"/>
        <v>29</v>
      </c>
      <c r="B42" s="27">
        <v>1</v>
      </c>
      <c r="C42" s="26" t="s">
        <v>1534</v>
      </c>
      <c r="D42" s="26" t="s">
        <v>1535</v>
      </c>
      <c r="E42" s="26"/>
      <c r="F42" s="35" t="s">
        <v>436</v>
      </c>
      <c r="G42" s="31">
        <v>131</v>
      </c>
      <c r="H42" s="32">
        <v>15</v>
      </c>
      <c r="I42" s="33" t="str">
        <f t="shared" si="0"/>
        <v/>
      </c>
      <c r="J42" s="274">
        <f>IF(J43="-",_xlfn.NUMBERVALUE(I42)/100*-1,_xlfn.NUMBERVALUE(I42)/100)</f>
        <v>0</v>
      </c>
      <c r="K42" s="114"/>
      <c r="L42" s="31" t="s">
        <v>1536</v>
      </c>
      <c r="M42" s="31"/>
      <c r="N42" s="95"/>
      <c r="O42" s="95"/>
    </row>
    <row r="43" spans="1:15" s="36" customFormat="1" ht="23.25" customHeight="1">
      <c r="A43" s="26">
        <f t="shared" si="2"/>
        <v>30</v>
      </c>
      <c r="B43" s="27">
        <v>1</v>
      </c>
      <c r="C43" s="26" t="s">
        <v>1537</v>
      </c>
      <c r="D43" s="26" t="s">
        <v>1538</v>
      </c>
      <c r="E43" s="26" t="s">
        <v>208</v>
      </c>
      <c r="F43" s="35" t="s">
        <v>182</v>
      </c>
      <c r="G43" s="31">
        <v>146</v>
      </c>
      <c r="H43" s="32">
        <v>1</v>
      </c>
      <c r="I43" s="33" t="str">
        <f t="shared" si="0"/>
        <v/>
      </c>
      <c r="J43" s="33" t="str">
        <f t="shared" ref="J43" si="10">I43</f>
        <v/>
      </c>
      <c r="K43" s="114"/>
      <c r="L43" s="31"/>
      <c r="M43" s="31"/>
      <c r="N43" s="95"/>
      <c r="O43" s="95"/>
    </row>
    <row r="44" spans="1:15" s="36" customFormat="1" ht="12.75" hidden="1">
      <c r="A44" s="40">
        <f t="shared" si="2"/>
        <v>31</v>
      </c>
      <c r="B44" s="41">
        <v>1</v>
      </c>
      <c r="C44" s="40" t="s">
        <v>1539</v>
      </c>
      <c r="D44" s="40" t="s">
        <v>1540</v>
      </c>
      <c r="E44" s="40"/>
      <c r="F44" s="40" t="s">
        <v>342</v>
      </c>
      <c r="G44" s="43">
        <v>147</v>
      </c>
      <c r="H44" s="44">
        <v>8</v>
      </c>
      <c r="I44" s="45" t="str">
        <f t="shared" si="0"/>
        <v/>
      </c>
      <c r="J44" s="45">
        <f t="shared" si="3"/>
        <v>0</v>
      </c>
      <c r="K44" s="113"/>
      <c r="L44" s="43"/>
      <c r="M44" s="43" t="s">
        <v>10</v>
      </c>
      <c r="N44" s="95"/>
      <c r="O44" s="95"/>
    </row>
    <row r="45" spans="1:15" s="36" customFormat="1" ht="12.75" hidden="1">
      <c r="A45" s="40">
        <f t="shared" si="2"/>
        <v>32</v>
      </c>
      <c r="B45" s="41">
        <v>1</v>
      </c>
      <c r="C45" s="40" t="s">
        <v>1541</v>
      </c>
      <c r="D45" s="40" t="s">
        <v>1542</v>
      </c>
      <c r="E45" s="40"/>
      <c r="F45" s="40" t="s">
        <v>342</v>
      </c>
      <c r="G45" s="43">
        <v>155</v>
      </c>
      <c r="H45" s="44">
        <v>8</v>
      </c>
      <c r="I45" s="45" t="str">
        <f t="shared" si="0"/>
        <v/>
      </c>
      <c r="J45" s="45">
        <f t="shared" si="3"/>
        <v>0</v>
      </c>
      <c r="K45" s="113"/>
      <c r="L45" s="43"/>
      <c r="M45" s="43" t="s">
        <v>10</v>
      </c>
      <c r="N45" s="95"/>
      <c r="O45" s="95"/>
    </row>
    <row r="46" spans="1:15" s="36" customFormat="1" ht="33.75">
      <c r="A46" s="26">
        <f t="shared" si="2"/>
        <v>33</v>
      </c>
      <c r="B46" s="27">
        <v>1</v>
      </c>
      <c r="C46" s="26" t="s">
        <v>1543</v>
      </c>
      <c r="D46" s="26" t="s">
        <v>1544</v>
      </c>
      <c r="E46" s="26" t="s">
        <v>1545</v>
      </c>
      <c r="F46" s="35" t="s">
        <v>182</v>
      </c>
      <c r="G46" s="31">
        <v>163</v>
      </c>
      <c r="H46" s="32">
        <v>1</v>
      </c>
      <c r="I46" s="33" t="str">
        <f t="shared" si="0"/>
        <v/>
      </c>
      <c r="J46" s="33" t="str">
        <f t="shared" ref="J46" si="11">I46</f>
        <v/>
      </c>
      <c r="K46" s="114"/>
      <c r="L46" s="31"/>
      <c r="M46" s="31"/>
      <c r="N46" s="95"/>
      <c r="O46" s="95"/>
    </row>
    <row r="47" spans="1:15" s="36" customFormat="1" ht="12.75">
      <c r="A47" s="26">
        <f t="shared" si="2"/>
        <v>34</v>
      </c>
      <c r="B47" s="27">
        <v>1</v>
      </c>
      <c r="C47" s="26" t="s">
        <v>1546</v>
      </c>
      <c r="D47" s="26" t="s">
        <v>1547</v>
      </c>
      <c r="E47" s="26"/>
      <c r="F47" s="35" t="s">
        <v>215</v>
      </c>
      <c r="G47" s="31">
        <v>164</v>
      </c>
      <c r="H47" s="32">
        <v>9</v>
      </c>
      <c r="I47" s="33" t="str">
        <f t="shared" si="0"/>
        <v/>
      </c>
      <c r="J47" s="274">
        <f>IF(J48="-",_xlfn.NUMBERVALUE(I47)/100000*-1,_xlfn.NUMBERVALUE(I47)/100000)</f>
        <v>0</v>
      </c>
      <c r="K47" s="114"/>
      <c r="L47" s="31"/>
      <c r="M47" s="31"/>
      <c r="N47" s="95"/>
      <c r="O47" s="95"/>
    </row>
    <row r="48" spans="1:15" s="36" customFormat="1" ht="23.25" customHeight="1">
      <c r="A48" s="26">
        <f t="shared" si="2"/>
        <v>35</v>
      </c>
      <c r="B48" s="27">
        <v>1</v>
      </c>
      <c r="C48" s="26" t="s">
        <v>1548</v>
      </c>
      <c r="D48" s="26" t="s">
        <v>1549</v>
      </c>
      <c r="E48" s="26" t="s">
        <v>208</v>
      </c>
      <c r="F48" s="35" t="s">
        <v>182</v>
      </c>
      <c r="G48" s="31">
        <v>173</v>
      </c>
      <c r="H48" s="32">
        <v>1</v>
      </c>
      <c r="I48" s="33" t="str">
        <f t="shared" si="0"/>
        <v/>
      </c>
      <c r="J48" s="33" t="str">
        <f t="shared" ref="J48" si="12">I48</f>
        <v/>
      </c>
      <c r="K48" s="114"/>
      <c r="L48" s="31"/>
      <c r="M48" s="31"/>
      <c r="N48" s="95"/>
      <c r="O48" s="95"/>
    </row>
    <row r="49" spans="1:15" s="36" customFormat="1" ht="22.5">
      <c r="A49" s="26">
        <f t="shared" si="2"/>
        <v>36</v>
      </c>
      <c r="B49" s="27">
        <v>1</v>
      </c>
      <c r="C49" s="26" t="s">
        <v>1550</v>
      </c>
      <c r="D49" s="26" t="s">
        <v>1551</v>
      </c>
      <c r="E49" s="26"/>
      <c r="F49" s="35" t="s">
        <v>436</v>
      </c>
      <c r="G49" s="31">
        <v>174</v>
      </c>
      <c r="H49" s="32">
        <v>15</v>
      </c>
      <c r="I49" s="33" t="str">
        <f t="shared" si="0"/>
        <v/>
      </c>
      <c r="J49" s="274">
        <f>IF(J50="-",_xlfn.NUMBERVALUE(I49)/100*-1,_xlfn.NUMBERVALUE(I49)/100)</f>
        <v>0</v>
      </c>
      <c r="K49" s="114"/>
      <c r="L49" s="31" t="s">
        <v>1552</v>
      </c>
      <c r="M49" s="31"/>
      <c r="N49" s="95"/>
      <c r="O49" s="95"/>
    </row>
    <row r="50" spans="1:15" s="36" customFormat="1" ht="23.25" customHeight="1">
      <c r="A50" s="26">
        <f t="shared" si="2"/>
        <v>37</v>
      </c>
      <c r="B50" s="27">
        <v>1</v>
      </c>
      <c r="C50" s="26" t="s">
        <v>1553</v>
      </c>
      <c r="D50" s="26" t="s">
        <v>1554</v>
      </c>
      <c r="E50" s="26" t="s">
        <v>208</v>
      </c>
      <c r="F50" s="35" t="s">
        <v>182</v>
      </c>
      <c r="G50" s="31">
        <v>189</v>
      </c>
      <c r="H50" s="32">
        <v>1</v>
      </c>
      <c r="I50" s="33" t="str">
        <f t="shared" si="0"/>
        <v/>
      </c>
      <c r="J50" s="33" t="str">
        <f t="shared" ref="J50" si="13">I50</f>
        <v/>
      </c>
      <c r="K50" s="114"/>
      <c r="L50" s="31"/>
      <c r="M50" s="31"/>
      <c r="N50" s="95"/>
      <c r="O50" s="95"/>
    </row>
    <row r="51" spans="1:15" s="36" customFormat="1" ht="12.75">
      <c r="A51" s="26">
        <f t="shared" si="2"/>
        <v>38</v>
      </c>
      <c r="B51" s="27">
        <v>1</v>
      </c>
      <c r="C51" s="26" t="s">
        <v>1555</v>
      </c>
      <c r="D51" s="26" t="s">
        <v>1556</v>
      </c>
      <c r="E51" s="26"/>
      <c r="F51" s="35" t="s">
        <v>215</v>
      </c>
      <c r="G51" s="31">
        <v>190</v>
      </c>
      <c r="H51" s="32">
        <v>9</v>
      </c>
      <c r="I51" s="33" t="str">
        <f t="shared" si="0"/>
        <v/>
      </c>
      <c r="J51" s="274">
        <f>IF(J52="-",_xlfn.NUMBERVALUE(I51)/100000*-1,_xlfn.NUMBERVALUE(I51)/100000)</f>
        <v>0</v>
      </c>
      <c r="K51" s="114"/>
      <c r="L51" s="31"/>
      <c r="M51" s="31"/>
      <c r="N51" s="95"/>
      <c r="O51" s="95"/>
    </row>
    <row r="52" spans="1:15" s="36" customFormat="1" ht="23.25" customHeight="1">
      <c r="A52" s="26">
        <f t="shared" si="2"/>
        <v>39</v>
      </c>
      <c r="B52" s="27">
        <v>1</v>
      </c>
      <c r="C52" s="26" t="s">
        <v>1557</v>
      </c>
      <c r="D52" s="26" t="s">
        <v>1558</v>
      </c>
      <c r="E52" s="26" t="s">
        <v>208</v>
      </c>
      <c r="F52" s="35" t="s">
        <v>182</v>
      </c>
      <c r="G52" s="31">
        <v>199</v>
      </c>
      <c r="H52" s="32">
        <v>1</v>
      </c>
      <c r="I52" s="33" t="str">
        <f t="shared" si="0"/>
        <v/>
      </c>
      <c r="J52" s="33" t="str">
        <f t="shared" ref="J52" si="14">I52</f>
        <v/>
      </c>
      <c r="K52" s="114"/>
      <c r="L52" s="31"/>
      <c r="M52" s="31"/>
      <c r="N52" s="95"/>
      <c r="O52" s="95"/>
    </row>
    <row r="53" spans="1:15" s="36" customFormat="1" ht="22.5">
      <c r="A53" s="26">
        <f t="shared" si="2"/>
        <v>40</v>
      </c>
      <c r="B53" s="27">
        <v>1</v>
      </c>
      <c r="C53" s="26" t="s">
        <v>1559</v>
      </c>
      <c r="D53" s="26" t="s">
        <v>1560</v>
      </c>
      <c r="E53" s="26"/>
      <c r="F53" s="35" t="s">
        <v>436</v>
      </c>
      <c r="G53" s="31">
        <v>200</v>
      </c>
      <c r="H53" s="32">
        <v>15</v>
      </c>
      <c r="I53" s="33" t="str">
        <f t="shared" si="0"/>
        <v/>
      </c>
      <c r="J53" s="274">
        <f>IF(J54="-",_xlfn.NUMBERVALUE(I53)/100*-1,_xlfn.NUMBERVALUE(I53)/100)</f>
        <v>0</v>
      </c>
      <c r="K53" s="114" t="s">
        <v>1561</v>
      </c>
      <c r="L53" s="31" t="s">
        <v>1562</v>
      </c>
      <c r="M53" s="31"/>
      <c r="N53" s="95"/>
      <c r="O53" s="95"/>
    </row>
    <row r="54" spans="1:15" s="36" customFormat="1" ht="23.25" customHeight="1">
      <c r="A54" s="26">
        <f t="shared" si="2"/>
        <v>41</v>
      </c>
      <c r="B54" s="27">
        <v>1</v>
      </c>
      <c r="C54" s="26" t="s">
        <v>1563</v>
      </c>
      <c r="D54" s="26" t="s">
        <v>1564</v>
      </c>
      <c r="E54" s="26" t="s">
        <v>208</v>
      </c>
      <c r="F54" s="35" t="s">
        <v>182</v>
      </c>
      <c r="G54" s="31">
        <v>215</v>
      </c>
      <c r="H54" s="32">
        <v>1</v>
      </c>
      <c r="I54" s="33" t="str">
        <f t="shared" si="0"/>
        <v/>
      </c>
      <c r="J54" s="33" t="str">
        <f t="shared" ref="J54" si="15">I54</f>
        <v/>
      </c>
      <c r="K54" s="114"/>
      <c r="L54" s="31"/>
      <c r="M54" s="31"/>
      <c r="N54" s="95"/>
      <c r="O54" s="95"/>
    </row>
    <row r="55" spans="1:15" s="36" customFormat="1" ht="56.25" hidden="1">
      <c r="A55" s="40">
        <f t="shared" si="2"/>
        <v>42</v>
      </c>
      <c r="B55" s="41">
        <v>1</v>
      </c>
      <c r="C55" s="40" t="s">
        <v>1565</v>
      </c>
      <c r="D55" s="40" t="s">
        <v>1566</v>
      </c>
      <c r="E55" s="40" t="s">
        <v>1567</v>
      </c>
      <c r="F55" s="40" t="s">
        <v>182</v>
      </c>
      <c r="G55" s="43">
        <v>216</v>
      </c>
      <c r="H55" s="44">
        <v>1</v>
      </c>
      <c r="I55" s="45" t="str">
        <f t="shared" si="0"/>
        <v/>
      </c>
      <c r="J55" s="121" t="str">
        <f t="shared" ref="J55" si="16">I55</f>
        <v/>
      </c>
      <c r="K55" s="113"/>
      <c r="L55" s="43"/>
      <c r="M55" s="43" t="s">
        <v>10</v>
      </c>
      <c r="N55" s="95"/>
      <c r="O55" s="95"/>
    </row>
    <row r="56" spans="1:15" s="36" customFormat="1" ht="22.5">
      <c r="A56" s="26">
        <f t="shared" si="2"/>
        <v>43</v>
      </c>
      <c r="B56" s="27">
        <v>1</v>
      </c>
      <c r="C56" s="26" t="s">
        <v>1568</v>
      </c>
      <c r="D56" s="26" t="s">
        <v>1569</v>
      </c>
      <c r="E56" s="26"/>
      <c r="F56" s="35" t="s">
        <v>436</v>
      </c>
      <c r="G56" s="31">
        <v>217</v>
      </c>
      <c r="H56" s="32">
        <v>15</v>
      </c>
      <c r="I56" s="33" t="str">
        <f t="shared" si="0"/>
        <v/>
      </c>
      <c r="J56" s="274">
        <f>IF(J57="-",_xlfn.NUMBERVALUE(I56)/100*-1,_xlfn.NUMBERVALUE(I56)/100)</f>
        <v>0</v>
      </c>
      <c r="K56" s="114" t="s">
        <v>1561</v>
      </c>
      <c r="L56" s="31" t="s">
        <v>1570</v>
      </c>
      <c r="M56" s="31"/>
      <c r="N56" s="95"/>
      <c r="O56" s="95"/>
    </row>
    <row r="57" spans="1:15" s="36" customFormat="1" ht="23.25" customHeight="1">
      <c r="A57" s="26">
        <f t="shared" si="2"/>
        <v>44</v>
      </c>
      <c r="B57" s="27">
        <v>1</v>
      </c>
      <c r="C57" s="26" t="s">
        <v>1571</v>
      </c>
      <c r="D57" s="26" t="s">
        <v>1572</v>
      </c>
      <c r="E57" s="26" t="s">
        <v>208</v>
      </c>
      <c r="F57" s="35" t="s">
        <v>182</v>
      </c>
      <c r="G57" s="31">
        <v>232</v>
      </c>
      <c r="H57" s="32">
        <v>1</v>
      </c>
      <c r="I57" s="33" t="str">
        <f t="shared" si="0"/>
        <v/>
      </c>
      <c r="J57" s="33" t="str">
        <f t="shared" ref="J57" si="17">I57</f>
        <v/>
      </c>
      <c r="K57" s="114"/>
      <c r="L57" s="31"/>
      <c r="M57" s="31"/>
      <c r="N57" s="95"/>
      <c r="O57" s="95"/>
    </row>
    <row r="58" spans="1:15" s="36" customFormat="1" ht="12.75">
      <c r="A58" s="26">
        <f t="shared" si="2"/>
        <v>45</v>
      </c>
      <c r="B58" s="27">
        <v>1</v>
      </c>
      <c r="C58" s="26" t="s">
        <v>1573</v>
      </c>
      <c r="D58" s="26" t="s">
        <v>1574</v>
      </c>
      <c r="E58" s="26"/>
      <c r="F58" s="35" t="s">
        <v>436</v>
      </c>
      <c r="G58" s="31">
        <v>233</v>
      </c>
      <c r="H58" s="32">
        <v>15</v>
      </c>
      <c r="I58" s="33" t="str">
        <f t="shared" si="0"/>
        <v/>
      </c>
      <c r="J58" s="274">
        <f>IF(J59="-",_xlfn.NUMBERVALUE(I58)/100*-1,_xlfn.NUMBERVALUE(I58)/100)</f>
        <v>0</v>
      </c>
      <c r="K58" s="114"/>
      <c r="L58" s="31"/>
      <c r="M58" s="31"/>
      <c r="N58" s="95"/>
      <c r="O58" s="95"/>
    </row>
    <row r="59" spans="1:15" s="36" customFormat="1" ht="23.25" customHeight="1">
      <c r="A59" s="26">
        <f t="shared" si="2"/>
        <v>46</v>
      </c>
      <c r="B59" s="27">
        <v>1</v>
      </c>
      <c r="C59" s="26" t="s">
        <v>1575</v>
      </c>
      <c r="D59" s="26" t="s">
        <v>1576</v>
      </c>
      <c r="E59" s="26" t="s">
        <v>208</v>
      </c>
      <c r="F59" s="35" t="s">
        <v>182</v>
      </c>
      <c r="G59" s="31">
        <v>248</v>
      </c>
      <c r="H59" s="32">
        <v>1</v>
      </c>
      <c r="I59" s="33" t="str">
        <f t="shared" si="0"/>
        <v/>
      </c>
      <c r="J59" s="33" t="str">
        <f t="shared" ref="J59:J63" si="18">I59</f>
        <v/>
      </c>
      <c r="K59" s="114"/>
      <c r="L59" s="31"/>
      <c r="M59" s="31"/>
      <c r="N59" s="95"/>
      <c r="O59" s="95"/>
    </row>
    <row r="60" spans="1:15" s="36" customFormat="1" ht="78.75">
      <c r="A60" s="26">
        <f t="shared" si="2"/>
        <v>47</v>
      </c>
      <c r="B60" s="27">
        <v>1</v>
      </c>
      <c r="C60" s="26" t="s">
        <v>1577</v>
      </c>
      <c r="D60" s="26" t="s">
        <v>5119</v>
      </c>
      <c r="E60" s="26" t="s">
        <v>5116</v>
      </c>
      <c r="F60" s="35" t="s">
        <v>182</v>
      </c>
      <c r="G60" s="31">
        <v>249</v>
      </c>
      <c r="H60" s="32">
        <v>1</v>
      </c>
      <c r="I60" s="33" t="str">
        <f t="shared" si="0"/>
        <v/>
      </c>
      <c r="J60" s="33" t="str">
        <f t="shared" si="18"/>
        <v/>
      </c>
      <c r="K60" s="124" t="s">
        <v>5117</v>
      </c>
      <c r="L60" s="124" t="s">
        <v>5117</v>
      </c>
      <c r="M60" s="218"/>
      <c r="N60" s="95"/>
      <c r="O60" s="95"/>
    </row>
    <row r="61" spans="1:15" s="36" customFormat="1" ht="12.75">
      <c r="A61" s="26">
        <f t="shared" si="2"/>
        <v>48</v>
      </c>
      <c r="B61" s="27">
        <v>1</v>
      </c>
      <c r="C61" s="26" t="s">
        <v>1578</v>
      </c>
      <c r="D61" s="26" t="s">
        <v>705</v>
      </c>
      <c r="E61" s="26"/>
      <c r="F61" s="35" t="s">
        <v>282</v>
      </c>
      <c r="G61" s="31">
        <v>250</v>
      </c>
      <c r="H61" s="32">
        <v>3</v>
      </c>
      <c r="I61" s="33" t="str">
        <f t="shared" si="0"/>
        <v/>
      </c>
      <c r="J61" s="33" t="str">
        <f t="shared" si="18"/>
        <v/>
      </c>
      <c r="K61" s="114"/>
      <c r="L61" s="31"/>
      <c r="M61" s="31"/>
      <c r="N61" s="95"/>
      <c r="O61" s="95"/>
    </row>
    <row r="62" spans="1:15" s="36" customFormat="1" ht="12.75">
      <c r="A62" s="26">
        <f t="shared" si="2"/>
        <v>49</v>
      </c>
      <c r="B62" s="27">
        <v>1</v>
      </c>
      <c r="C62" s="26" t="s">
        <v>1579</v>
      </c>
      <c r="D62" s="26" t="s">
        <v>1580</v>
      </c>
      <c r="E62" s="26"/>
      <c r="F62" s="35" t="s">
        <v>176</v>
      </c>
      <c r="G62" s="31">
        <v>253</v>
      </c>
      <c r="H62" s="32">
        <v>20</v>
      </c>
      <c r="I62" s="33" t="str">
        <f t="shared" si="0"/>
        <v/>
      </c>
      <c r="J62" s="33" t="str">
        <f t="shared" si="18"/>
        <v/>
      </c>
      <c r="K62" s="114"/>
      <c r="L62" s="31"/>
      <c r="M62" s="31"/>
      <c r="N62" s="95"/>
      <c r="O62" s="95"/>
    </row>
    <row r="63" spans="1:15" s="36" customFormat="1" ht="45">
      <c r="A63" s="26">
        <f t="shared" si="2"/>
        <v>50</v>
      </c>
      <c r="B63" s="27">
        <v>1</v>
      </c>
      <c r="C63" s="26" t="s">
        <v>1581</v>
      </c>
      <c r="D63" s="26" t="s">
        <v>1582</v>
      </c>
      <c r="E63" s="26" t="s">
        <v>1583</v>
      </c>
      <c r="F63" s="35" t="s">
        <v>182</v>
      </c>
      <c r="G63" s="31">
        <v>273</v>
      </c>
      <c r="H63" s="32">
        <v>1</v>
      </c>
      <c r="I63" s="33" t="str">
        <f t="shared" si="0"/>
        <v/>
      </c>
      <c r="J63" s="33" t="str">
        <f t="shared" si="18"/>
        <v/>
      </c>
      <c r="K63" s="114"/>
      <c r="L63" s="31"/>
      <c r="M63" s="31"/>
      <c r="N63" s="95"/>
      <c r="O63" s="95"/>
    </row>
    <row r="64" spans="1:15" s="36" customFormat="1" ht="12.75">
      <c r="A64" s="26">
        <f t="shared" si="2"/>
        <v>51</v>
      </c>
      <c r="B64" s="27">
        <v>1</v>
      </c>
      <c r="C64" s="26" t="s">
        <v>1584</v>
      </c>
      <c r="D64" s="26" t="s">
        <v>1585</v>
      </c>
      <c r="E64" s="26"/>
      <c r="F64" s="35" t="s">
        <v>436</v>
      </c>
      <c r="G64" s="31">
        <v>274</v>
      </c>
      <c r="H64" s="32">
        <v>15</v>
      </c>
      <c r="I64" s="33" t="str">
        <f t="shared" si="0"/>
        <v/>
      </c>
      <c r="J64" s="274">
        <f>IF(J65="-",_xlfn.NUMBERVALUE(I64)/100*-1,_xlfn.NUMBERVALUE(I64)/100)</f>
        <v>0</v>
      </c>
      <c r="K64" s="114"/>
      <c r="L64" s="31"/>
      <c r="M64" s="31"/>
      <c r="N64" s="95"/>
      <c r="O64" s="95"/>
    </row>
    <row r="65" spans="1:15" s="36" customFormat="1" ht="23.25" customHeight="1">
      <c r="A65" s="26">
        <f t="shared" si="2"/>
        <v>52</v>
      </c>
      <c r="B65" s="27">
        <v>1</v>
      </c>
      <c r="C65" s="26" t="s">
        <v>1586</v>
      </c>
      <c r="D65" s="26" t="s">
        <v>1587</v>
      </c>
      <c r="E65" s="26" t="s">
        <v>208</v>
      </c>
      <c r="F65" s="35" t="s">
        <v>182</v>
      </c>
      <c r="G65" s="31">
        <v>289</v>
      </c>
      <c r="H65" s="32">
        <v>1</v>
      </c>
      <c r="I65" s="33" t="str">
        <f t="shared" si="0"/>
        <v/>
      </c>
      <c r="J65" s="33" t="str">
        <f t="shared" ref="J65" si="19">I65</f>
        <v/>
      </c>
      <c r="K65" s="114"/>
      <c r="L65" s="31"/>
      <c r="M65" s="31"/>
      <c r="N65" s="95"/>
      <c r="O65" s="95"/>
    </row>
    <row r="66" spans="1:15" s="36" customFormat="1" ht="12.75">
      <c r="A66" s="26">
        <f t="shared" si="2"/>
        <v>53</v>
      </c>
      <c r="B66" s="27">
        <v>1</v>
      </c>
      <c r="C66" s="26" t="s">
        <v>1588</v>
      </c>
      <c r="D66" s="26" t="s">
        <v>1589</v>
      </c>
      <c r="E66" s="26"/>
      <c r="F66" s="35" t="s">
        <v>215</v>
      </c>
      <c r="G66" s="31">
        <v>290</v>
      </c>
      <c r="H66" s="32">
        <v>9</v>
      </c>
      <c r="I66" s="33" t="str">
        <f t="shared" si="0"/>
        <v/>
      </c>
      <c r="J66" s="274">
        <f>IF(J67="-",_xlfn.NUMBERVALUE(I66)/100000*-1,_xlfn.NUMBERVALUE(I66)/100000)</f>
        <v>0</v>
      </c>
      <c r="K66" s="114"/>
      <c r="L66" s="31"/>
      <c r="M66" s="31"/>
      <c r="N66" s="95"/>
      <c r="O66" s="95"/>
    </row>
    <row r="67" spans="1:15" s="36" customFormat="1" ht="23.25" customHeight="1">
      <c r="A67" s="26">
        <f t="shared" si="2"/>
        <v>54</v>
      </c>
      <c r="B67" s="27">
        <v>1</v>
      </c>
      <c r="C67" s="26" t="s">
        <v>1590</v>
      </c>
      <c r="D67" s="26" t="s">
        <v>1591</v>
      </c>
      <c r="E67" s="26" t="s">
        <v>208</v>
      </c>
      <c r="F67" s="35" t="s">
        <v>182</v>
      </c>
      <c r="G67" s="31">
        <v>299</v>
      </c>
      <c r="H67" s="32">
        <v>1</v>
      </c>
      <c r="I67" s="33" t="str">
        <f t="shared" si="0"/>
        <v/>
      </c>
      <c r="J67" s="33" t="str">
        <f t="shared" ref="J67:J68" si="20">I67</f>
        <v/>
      </c>
      <c r="K67" s="114"/>
      <c r="L67" s="31"/>
      <c r="M67" s="31"/>
      <c r="N67" s="95"/>
      <c r="O67" s="95"/>
    </row>
    <row r="68" spans="1:15" s="36" customFormat="1" ht="56.25">
      <c r="A68" s="26">
        <f t="shared" ref="A68:A131" si="21">IF(B68=1,TRUNC(A67)+1,A67+0.1)</f>
        <v>55</v>
      </c>
      <c r="B68" s="27">
        <v>1</v>
      </c>
      <c r="C68" s="26" t="s">
        <v>1592</v>
      </c>
      <c r="D68" s="26" t="s">
        <v>1593</v>
      </c>
      <c r="E68" s="26" t="s">
        <v>1594</v>
      </c>
      <c r="F68" s="35" t="s">
        <v>182</v>
      </c>
      <c r="G68" s="31">
        <v>300</v>
      </c>
      <c r="H68" s="32">
        <v>1</v>
      </c>
      <c r="I68" s="33" t="str">
        <f t="shared" si="0"/>
        <v/>
      </c>
      <c r="J68" s="33" t="str">
        <f t="shared" si="20"/>
        <v/>
      </c>
      <c r="K68" s="114"/>
      <c r="L68" s="31"/>
      <c r="M68" s="31"/>
      <c r="N68" s="95"/>
      <c r="O68" s="95"/>
    </row>
    <row r="69" spans="1:15" s="36" customFormat="1" ht="45" hidden="1">
      <c r="A69" s="40">
        <f t="shared" si="21"/>
        <v>56</v>
      </c>
      <c r="B69" s="41">
        <v>1</v>
      </c>
      <c r="C69" s="40" t="s">
        <v>1595</v>
      </c>
      <c r="D69" s="40" t="s">
        <v>1596</v>
      </c>
      <c r="E69" s="40" t="s">
        <v>1597</v>
      </c>
      <c r="F69" s="40" t="s">
        <v>182</v>
      </c>
      <c r="G69" s="43">
        <v>301</v>
      </c>
      <c r="H69" s="44">
        <v>1</v>
      </c>
      <c r="I69" s="45" t="str">
        <f t="shared" si="0"/>
        <v/>
      </c>
      <c r="J69" s="121" t="str">
        <f t="shared" ref="J69:J74" si="22">I69</f>
        <v/>
      </c>
      <c r="K69" s="113"/>
      <c r="L69" s="43"/>
      <c r="M69" s="43" t="s">
        <v>10</v>
      </c>
      <c r="N69" s="95"/>
      <c r="O69" s="95"/>
    </row>
    <row r="70" spans="1:15" s="36" customFormat="1" ht="12.75">
      <c r="A70" s="26">
        <f t="shared" si="21"/>
        <v>57</v>
      </c>
      <c r="B70" s="27">
        <v>1</v>
      </c>
      <c r="C70" s="26" t="s">
        <v>1598</v>
      </c>
      <c r="D70" s="26" t="s">
        <v>1599</v>
      </c>
      <c r="E70" s="26"/>
      <c r="F70" s="35" t="s">
        <v>662</v>
      </c>
      <c r="G70" s="31">
        <v>302</v>
      </c>
      <c r="H70" s="32">
        <v>10</v>
      </c>
      <c r="I70" s="33" t="str">
        <f t="shared" si="0"/>
        <v/>
      </c>
      <c r="J70" s="33" t="str">
        <f t="shared" si="22"/>
        <v/>
      </c>
      <c r="K70" s="114"/>
      <c r="L70" s="31"/>
      <c r="M70" s="31"/>
      <c r="N70" s="95"/>
      <c r="O70" s="95"/>
    </row>
    <row r="71" spans="1:15" s="36" customFormat="1" ht="12.75" outlineLevel="1">
      <c r="A71" s="35">
        <f t="shared" si="21"/>
        <v>57.1</v>
      </c>
      <c r="B71" s="37">
        <v>2</v>
      </c>
      <c r="C71" s="35" t="s">
        <v>1600</v>
      </c>
      <c r="D71" s="35" t="s">
        <v>971</v>
      </c>
      <c r="E71" s="35"/>
      <c r="F71" s="35" t="s">
        <v>153</v>
      </c>
      <c r="G71" s="31">
        <v>302</v>
      </c>
      <c r="H71" s="32">
        <v>6</v>
      </c>
      <c r="I71" s="33" t="str">
        <f t="shared" si="0"/>
        <v/>
      </c>
      <c r="J71" s="243">
        <f>_xlfn.NUMBERVALUE(I71)</f>
        <v>0</v>
      </c>
      <c r="K71" s="114"/>
      <c r="L71" s="31"/>
      <c r="M71" s="31"/>
      <c r="N71" s="95"/>
      <c r="O71" s="95"/>
    </row>
    <row r="72" spans="1:15" s="36" customFormat="1" ht="33.75" outlineLevel="1">
      <c r="A72" s="35">
        <f t="shared" si="21"/>
        <v>57.2</v>
      </c>
      <c r="B72" s="37">
        <v>2</v>
      </c>
      <c r="C72" s="35" t="s">
        <v>1601</v>
      </c>
      <c r="D72" s="35" t="s">
        <v>973</v>
      </c>
      <c r="E72" s="35"/>
      <c r="F72" s="35" t="s">
        <v>156</v>
      </c>
      <c r="G72" s="31">
        <v>308</v>
      </c>
      <c r="H72" s="32">
        <v>2</v>
      </c>
      <c r="I72" s="33" t="str">
        <f t="shared" si="0"/>
        <v/>
      </c>
      <c r="J72" s="33" t="str">
        <f t="shared" si="22"/>
        <v/>
      </c>
      <c r="K72" s="124" t="s">
        <v>1602</v>
      </c>
      <c r="L72" s="116" t="s">
        <v>1602</v>
      </c>
      <c r="M72" s="116"/>
      <c r="N72" s="95"/>
      <c r="O72" s="95"/>
    </row>
    <row r="73" spans="1:15" s="36" customFormat="1" ht="12.75" outlineLevel="1">
      <c r="A73" s="35">
        <f t="shared" si="21"/>
        <v>57.300000000000004</v>
      </c>
      <c r="B73" s="37">
        <v>2</v>
      </c>
      <c r="C73" s="35" t="s">
        <v>1603</v>
      </c>
      <c r="D73" s="35" t="s">
        <v>975</v>
      </c>
      <c r="E73" s="35"/>
      <c r="F73" s="35" t="s">
        <v>156</v>
      </c>
      <c r="G73" s="31">
        <v>310</v>
      </c>
      <c r="H73" s="32">
        <v>2</v>
      </c>
      <c r="I73" s="33" t="str">
        <f t="shared" si="0"/>
        <v/>
      </c>
      <c r="J73" s="33" t="str">
        <f t="shared" si="22"/>
        <v/>
      </c>
      <c r="K73" s="114"/>
      <c r="L73" s="31"/>
      <c r="M73" s="31"/>
      <c r="N73" s="95"/>
      <c r="O73" s="95"/>
    </row>
    <row r="74" spans="1:15" s="36" customFormat="1" ht="33.75">
      <c r="A74" s="26">
        <f t="shared" si="21"/>
        <v>58</v>
      </c>
      <c r="B74" s="27">
        <v>1</v>
      </c>
      <c r="C74" s="26" t="s">
        <v>1604</v>
      </c>
      <c r="D74" s="26" t="s">
        <v>1605</v>
      </c>
      <c r="E74" s="26" t="s">
        <v>1063</v>
      </c>
      <c r="F74" s="35" t="s">
        <v>182</v>
      </c>
      <c r="G74" s="31">
        <v>312</v>
      </c>
      <c r="H74" s="32">
        <v>1</v>
      </c>
      <c r="I74" s="33" t="str">
        <f t="shared" si="0"/>
        <v/>
      </c>
      <c r="J74" s="33" t="str">
        <f t="shared" si="22"/>
        <v/>
      </c>
      <c r="K74" s="114"/>
      <c r="L74" s="31"/>
      <c r="M74" s="31"/>
      <c r="N74" s="95"/>
      <c r="O74" s="95"/>
    </row>
    <row r="75" spans="1:15" s="36" customFormat="1" ht="12.75">
      <c r="A75" s="26">
        <f t="shared" si="21"/>
        <v>59</v>
      </c>
      <c r="B75" s="27">
        <v>1</v>
      </c>
      <c r="C75" s="26" t="s">
        <v>1606</v>
      </c>
      <c r="D75" s="26" t="s">
        <v>1607</v>
      </c>
      <c r="E75" s="26"/>
      <c r="F75" s="35" t="s">
        <v>215</v>
      </c>
      <c r="G75" s="31">
        <v>313</v>
      </c>
      <c r="H75" s="32">
        <v>9</v>
      </c>
      <c r="I75" s="33" t="str">
        <f t="shared" si="0"/>
        <v/>
      </c>
      <c r="J75" s="274">
        <f>IF(J76="-",_xlfn.NUMBERVALUE(I75)/100000*-1,_xlfn.NUMBERVALUE(I75)/100000)</f>
        <v>0</v>
      </c>
      <c r="K75" s="114"/>
      <c r="L75" s="31"/>
      <c r="M75" s="31"/>
      <c r="N75" s="95"/>
      <c r="O75" s="95"/>
    </row>
    <row r="76" spans="1:15" s="36" customFormat="1" ht="23.25" customHeight="1">
      <c r="A76" s="26">
        <f t="shared" si="21"/>
        <v>60</v>
      </c>
      <c r="B76" s="27">
        <v>1</v>
      </c>
      <c r="C76" s="26" t="s">
        <v>1608</v>
      </c>
      <c r="D76" s="26" t="s">
        <v>1609</v>
      </c>
      <c r="E76" s="26" t="s">
        <v>208</v>
      </c>
      <c r="F76" s="35" t="s">
        <v>182</v>
      </c>
      <c r="G76" s="31">
        <v>322</v>
      </c>
      <c r="H76" s="32">
        <v>1</v>
      </c>
      <c r="I76" s="33" t="str">
        <f t="shared" ref="I76:I163" si="23">MID($I$1,G76,H76)</f>
        <v/>
      </c>
      <c r="J76" s="33" t="str">
        <f t="shared" ref="J76:J81" si="24">I76</f>
        <v/>
      </c>
      <c r="K76" s="114"/>
      <c r="L76" s="31"/>
      <c r="M76" s="31"/>
      <c r="N76" s="95"/>
      <c r="O76" s="95"/>
    </row>
    <row r="77" spans="1:15" s="36" customFormat="1" ht="56.25">
      <c r="A77" s="26">
        <f t="shared" si="21"/>
        <v>61</v>
      </c>
      <c r="B77" s="27">
        <v>1</v>
      </c>
      <c r="C77" s="26" t="s">
        <v>1610</v>
      </c>
      <c r="D77" s="26" t="s">
        <v>1611</v>
      </c>
      <c r="E77" s="26" t="s">
        <v>1594</v>
      </c>
      <c r="F77" s="35" t="s">
        <v>182</v>
      </c>
      <c r="G77" s="31">
        <v>323</v>
      </c>
      <c r="H77" s="32">
        <v>1</v>
      </c>
      <c r="I77" s="33" t="str">
        <f t="shared" si="23"/>
        <v/>
      </c>
      <c r="J77" s="33" t="str">
        <f t="shared" si="24"/>
        <v/>
      </c>
      <c r="K77" s="114"/>
      <c r="L77" s="31"/>
      <c r="M77" s="31"/>
      <c r="N77" s="95"/>
      <c r="O77" s="95"/>
    </row>
    <row r="78" spans="1:15" s="36" customFormat="1" ht="12.75">
      <c r="A78" s="26">
        <f t="shared" si="21"/>
        <v>62</v>
      </c>
      <c r="B78" s="27">
        <v>1</v>
      </c>
      <c r="C78" s="26" t="s">
        <v>1612</v>
      </c>
      <c r="D78" s="26" t="s">
        <v>1330</v>
      </c>
      <c r="E78" s="26"/>
      <c r="F78" s="35" t="s">
        <v>282</v>
      </c>
      <c r="G78" s="31">
        <v>324</v>
      </c>
      <c r="H78" s="32">
        <v>3</v>
      </c>
      <c r="I78" s="33" t="str">
        <f t="shared" si="23"/>
        <v/>
      </c>
      <c r="J78" s="33" t="str">
        <f t="shared" si="24"/>
        <v/>
      </c>
      <c r="K78" s="114"/>
      <c r="L78" s="31"/>
      <c r="M78" s="31"/>
      <c r="N78" s="95"/>
      <c r="O78" s="95"/>
    </row>
    <row r="79" spans="1:15" s="36" customFormat="1" ht="12.75">
      <c r="A79" s="26">
        <f t="shared" si="21"/>
        <v>63</v>
      </c>
      <c r="B79" s="27">
        <v>1</v>
      </c>
      <c r="C79" s="26" t="s">
        <v>1613</v>
      </c>
      <c r="D79" s="26" t="s">
        <v>1614</v>
      </c>
      <c r="E79" s="26"/>
      <c r="F79" s="35" t="s">
        <v>282</v>
      </c>
      <c r="G79" s="31">
        <v>327</v>
      </c>
      <c r="H79" s="32">
        <v>3</v>
      </c>
      <c r="I79" s="33" t="str">
        <f t="shared" si="23"/>
        <v/>
      </c>
      <c r="J79" s="33" t="str">
        <f t="shared" si="24"/>
        <v/>
      </c>
      <c r="K79" s="114"/>
      <c r="L79" s="31"/>
      <c r="M79" s="31"/>
      <c r="N79" s="95"/>
      <c r="O79" s="95"/>
    </row>
    <row r="80" spans="1:15" s="36" customFormat="1" ht="12.75">
      <c r="A80" s="26">
        <f t="shared" si="21"/>
        <v>64</v>
      </c>
      <c r="B80" s="27">
        <v>1</v>
      </c>
      <c r="C80" s="26" t="s">
        <v>1615</v>
      </c>
      <c r="D80" s="26" t="s">
        <v>1095</v>
      </c>
      <c r="E80" s="26"/>
      <c r="F80" s="35" t="s">
        <v>282</v>
      </c>
      <c r="G80" s="31">
        <v>330</v>
      </c>
      <c r="H80" s="32">
        <v>3</v>
      </c>
      <c r="I80" s="33" t="str">
        <f t="shared" si="23"/>
        <v/>
      </c>
      <c r="J80" s="33" t="str">
        <f t="shared" si="24"/>
        <v/>
      </c>
      <c r="K80" s="114" t="s">
        <v>1616</v>
      </c>
      <c r="L80" s="31" t="s">
        <v>1616</v>
      </c>
      <c r="M80" s="31"/>
      <c r="N80" s="95"/>
      <c r="O80" s="95"/>
    </row>
    <row r="81" spans="1:15" s="36" customFormat="1" ht="12.75">
      <c r="A81" s="26">
        <f t="shared" si="21"/>
        <v>65</v>
      </c>
      <c r="B81" s="27">
        <v>1</v>
      </c>
      <c r="C81" s="26" t="s">
        <v>1617</v>
      </c>
      <c r="D81" s="26" t="s">
        <v>696</v>
      </c>
      <c r="E81" s="26"/>
      <c r="F81" s="35" t="s">
        <v>282</v>
      </c>
      <c r="G81" s="31">
        <v>333</v>
      </c>
      <c r="H81" s="32">
        <v>3</v>
      </c>
      <c r="I81" s="33" t="str">
        <f t="shared" si="23"/>
        <v/>
      </c>
      <c r="J81" s="33" t="str">
        <f t="shared" si="24"/>
        <v/>
      </c>
      <c r="K81" s="114"/>
      <c r="L81" s="31"/>
      <c r="M81" s="31"/>
      <c r="N81" s="95"/>
      <c r="O81" s="95"/>
    </row>
    <row r="82" spans="1:15" s="36" customFormat="1" ht="12.75">
      <c r="A82" s="26">
        <f t="shared" si="21"/>
        <v>66</v>
      </c>
      <c r="B82" s="27">
        <v>1</v>
      </c>
      <c r="C82" s="26" t="s">
        <v>1618</v>
      </c>
      <c r="D82" s="26" t="s">
        <v>427</v>
      </c>
      <c r="E82" s="26"/>
      <c r="F82" s="35" t="s">
        <v>215</v>
      </c>
      <c r="G82" s="31">
        <v>336</v>
      </c>
      <c r="H82" s="32">
        <v>9</v>
      </c>
      <c r="I82" s="33" t="str">
        <f t="shared" si="23"/>
        <v/>
      </c>
      <c r="J82" s="274">
        <f>IF(J83="-",_xlfn.NUMBERVALUE(I82)/100000*-1,_xlfn.NUMBERVALUE(I82)/100000)</f>
        <v>0</v>
      </c>
      <c r="K82" s="114"/>
      <c r="L82" s="31"/>
      <c r="M82" s="31"/>
      <c r="N82" s="95"/>
      <c r="O82" s="95"/>
    </row>
    <row r="83" spans="1:15" s="36" customFormat="1" ht="23.25" customHeight="1">
      <c r="A83" s="26">
        <f t="shared" si="21"/>
        <v>67</v>
      </c>
      <c r="B83" s="27">
        <v>1</v>
      </c>
      <c r="C83" s="26" t="s">
        <v>1619</v>
      </c>
      <c r="D83" s="26" t="s">
        <v>429</v>
      </c>
      <c r="E83" s="26" t="s">
        <v>208</v>
      </c>
      <c r="F83" s="35" t="s">
        <v>182</v>
      </c>
      <c r="G83" s="31">
        <v>345</v>
      </c>
      <c r="H83" s="32">
        <v>1</v>
      </c>
      <c r="I83" s="33" t="str">
        <f t="shared" si="23"/>
        <v/>
      </c>
      <c r="J83" s="33" t="str">
        <f t="shared" ref="J83:J84" si="25">I83</f>
        <v/>
      </c>
      <c r="K83" s="114"/>
      <c r="L83" s="31"/>
      <c r="M83" s="31"/>
      <c r="N83" s="95"/>
      <c r="O83" s="95"/>
    </row>
    <row r="84" spans="1:15" s="36" customFormat="1" ht="33.75">
      <c r="A84" s="26">
        <f t="shared" si="21"/>
        <v>68</v>
      </c>
      <c r="B84" s="27">
        <v>1</v>
      </c>
      <c r="C84" s="26" t="s">
        <v>1620</v>
      </c>
      <c r="D84" s="26" t="s">
        <v>431</v>
      </c>
      <c r="E84" s="26" t="s">
        <v>432</v>
      </c>
      <c r="F84" s="35" t="s">
        <v>182</v>
      </c>
      <c r="G84" s="31">
        <v>346</v>
      </c>
      <c r="H84" s="32">
        <v>1</v>
      </c>
      <c r="I84" s="33" t="str">
        <f t="shared" si="23"/>
        <v/>
      </c>
      <c r="J84" s="33" t="str">
        <f t="shared" si="25"/>
        <v/>
      </c>
      <c r="K84" s="114"/>
      <c r="L84" s="31"/>
      <c r="M84" s="31"/>
      <c r="N84" s="95"/>
      <c r="O84" s="95"/>
    </row>
    <row r="85" spans="1:15" s="36" customFormat="1" ht="12.75">
      <c r="A85" s="26">
        <f t="shared" si="21"/>
        <v>69</v>
      </c>
      <c r="B85" s="27">
        <v>1</v>
      </c>
      <c r="C85" s="26" t="s">
        <v>1621</v>
      </c>
      <c r="D85" s="26" t="s">
        <v>689</v>
      </c>
      <c r="E85" s="26"/>
      <c r="F85" s="35" t="s">
        <v>215</v>
      </c>
      <c r="G85" s="31">
        <v>347</v>
      </c>
      <c r="H85" s="32">
        <v>9</v>
      </c>
      <c r="I85" s="33" t="str">
        <f t="shared" si="23"/>
        <v/>
      </c>
      <c r="J85" s="274">
        <f>IF(J86="-",_xlfn.NUMBERVALUE(I85)/100000*-1,_xlfn.NUMBERVALUE(I85)/100000)</f>
        <v>0</v>
      </c>
      <c r="K85" s="114"/>
      <c r="L85" s="31"/>
      <c r="M85" s="31"/>
      <c r="N85" s="95"/>
      <c r="O85" s="95"/>
    </row>
    <row r="86" spans="1:15" s="36" customFormat="1" ht="23.25" customHeight="1">
      <c r="A86" s="26">
        <f t="shared" si="21"/>
        <v>70</v>
      </c>
      <c r="B86" s="27">
        <v>1</v>
      </c>
      <c r="C86" s="26" t="s">
        <v>1622</v>
      </c>
      <c r="D86" s="26" t="s">
        <v>691</v>
      </c>
      <c r="E86" s="26" t="s">
        <v>208</v>
      </c>
      <c r="F86" s="35" t="s">
        <v>182</v>
      </c>
      <c r="G86" s="31">
        <v>356</v>
      </c>
      <c r="H86" s="32">
        <v>1</v>
      </c>
      <c r="I86" s="33" t="str">
        <f t="shared" si="23"/>
        <v/>
      </c>
      <c r="J86" s="33" t="str">
        <f t="shared" ref="J86:J87" si="26">I86</f>
        <v/>
      </c>
      <c r="K86" s="114"/>
      <c r="L86" s="31"/>
      <c r="M86" s="31"/>
      <c r="N86" s="95"/>
      <c r="O86" s="95"/>
    </row>
    <row r="87" spans="1:15" s="36" customFormat="1" ht="56.25">
      <c r="A87" s="26">
        <f t="shared" si="21"/>
        <v>71</v>
      </c>
      <c r="B87" s="27">
        <v>1</v>
      </c>
      <c r="C87" s="26" t="s">
        <v>1623</v>
      </c>
      <c r="D87" s="26" t="s">
        <v>693</v>
      </c>
      <c r="E87" s="26" t="s">
        <v>694</v>
      </c>
      <c r="F87" s="35" t="s">
        <v>182</v>
      </c>
      <c r="G87" s="31">
        <v>357</v>
      </c>
      <c r="H87" s="32">
        <v>1</v>
      </c>
      <c r="I87" s="33" t="str">
        <f t="shared" si="23"/>
        <v/>
      </c>
      <c r="J87" s="33" t="str">
        <f t="shared" si="26"/>
        <v/>
      </c>
      <c r="K87" s="114"/>
      <c r="L87" s="31"/>
      <c r="M87" s="31"/>
      <c r="N87" s="95"/>
      <c r="O87" s="95"/>
    </row>
    <row r="88" spans="1:15" s="36" customFormat="1" ht="12.75">
      <c r="A88" s="26">
        <f t="shared" si="21"/>
        <v>72</v>
      </c>
      <c r="B88" s="27">
        <v>1</v>
      </c>
      <c r="C88" s="26" t="s">
        <v>1624</v>
      </c>
      <c r="D88" s="26" t="s">
        <v>698</v>
      </c>
      <c r="E88" s="26"/>
      <c r="F88" s="35" t="s">
        <v>215</v>
      </c>
      <c r="G88" s="31">
        <v>358</v>
      </c>
      <c r="H88" s="32">
        <v>9</v>
      </c>
      <c r="I88" s="33" t="str">
        <f t="shared" si="23"/>
        <v/>
      </c>
      <c r="J88" s="274">
        <f>IF(J89="-",_xlfn.NUMBERVALUE(I88)/100000*-1,_xlfn.NUMBERVALUE(I88)/100000)</f>
        <v>0</v>
      </c>
      <c r="K88" s="114"/>
      <c r="L88" s="31"/>
      <c r="M88" s="31"/>
      <c r="N88" s="95"/>
      <c r="O88" s="95"/>
    </row>
    <row r="89" spans="1:15" s="36" customFormat="1" ht="23.25" customHeight="1">
      <c r="A89" s="26">
        <f t="shared" si="21"/>
        <v>73</v>
      </c>
      <c r="B89" s="27">
        <v>1</v>
      </c>
      <c r="C89" s="26" t="s">
        <v>1625</v>
      </c>
      <c r="D89" s="26" t="s">
        <v>700</v>
      </c>
      <c r="E89" s="26" t="s">
        <v>208</v>
      </c>
      <c r="F89" s="35" t="s">
        <v>182</v>
      </c>
      <c r="G89" s="31">
        <v>367</v>
      </c>
      <c r="H89" s="32">
        <v>1</v>
      </c>
      <c r="I89" s="33" t="str">
        <f t="shared" si="23"/>
        <v/>
      </c>
      <c r="J89" s="33" t="str">
        <f t="shared" ref="J89:J90" si="27">I89</f>
        <v/>
      </c>
      <c r="K89" s="114"/>
      <c r="L89" s="31"/>
      <c r="M89" s="31"/>
      <c r="N89" s="95"/>
      <c r="O89" s="95"/>
    </row>
    <row r="90" spans="1:15" s="36" customFormat="1" ht="33.75">
      <c r="A90" s="26">
        <f t="shared" si="21"/>
        <v>74</v>
      </c>
      <c r="B90" s="27">
        <v>1</v>
      </c>
      <c r="C90" s="26" t="s">
        <v>1626</v>
      </c>
      <c r="D90" s="26" t="s">
        <v>702</v>
      </c>
      <c r="E90" s="26" t="s">
        <v>703</v>
      </c>
      <c r="F90" s="35" t="s">
        <v>182</v>
      </c>
      <c r="G90" s="31">
        <v>368</v>
      </c>
      <c r="H90" s="32">
        <v>1</v>
      </c>
      <c r="I90" s="33" t="str">
        <f t="shared" si="23"/>
        <v/>
      </c>
      <c r="J90" s="33" t="str">
        <f t="shared" si="27"/>
        <v/>
      </c>
      <c r="K90" s="114"/>
      <c r="L90" s="31"/>
      <c r="M90" s="31"/>
      <c r="N90" s="95"/>
      <c r="O90" s="95"/>
    </row>
    <row r="91" spans="1:15" s="36" customFormat="1" ht="12.75">
      <c r="A91" s="26">
        <f t="shared" si="21"/>
        <v>75</v>
      </c>
      <c r="B91" s="27">
        <v>1</v>
      </c>
      <c r="C91" s="26" t="s">
        <v>1627</v>
      </c>
      <c r="D91" s="26" t="s">
        <v>707</v>
      </c>
      <c r="E91" s="26"/>
      <c r="F91" s="35" t="s">
        <v>215</v>
      </c>
      <c r="G91" s="31">
        <v>369</v>
      </c>
      <c r="H91" s="32">
        <v>9</v>
      </c>
      <c r="I91" s="33" t="str">
        <f t="shared" si="23"/>
        <v/>
      </c>
      <c r="J91" s="274">
        <f>IF(J92="-",_xlfn.NUMBERVALUE(I91)/100000*-1,_xlfn.NUMBERVALUE(I91)/100000)</f>
        <v>0</v>
      </c>
      <c r="K91" s="114"/>
      <c r="L91" s="31"/>
      <c r="M91" s="31"/>
      <c r="N91" s="95"/>
      <c r="O91" s="95"/>
    </row>
    <row r="92" spans="1:15" s="36" customFormat="1" ht="23.25" customHeight="1">
      <c r="A92" s="26">
        <f t="shared" si="21"/>
        <v>76</v>
      </c>
      <c r="B92" s="27">
        <v>1</v>
      </c>
      <c r="C92" s="26" t="s">
        <v>1628</v>
      </c>
      <c r="D92" s="26" t="s">
        <v>709</v>
      </c>
      <c r="E92" s="26" t="s">
        <v>208</v>
      </c>
      <c r="F92" s="35" t="s">
        <v>182</v>
      </c>
      <c r="G92" s="31">
        <v>378</v>
      </c>
      <c r="H92" s="32">
        <v>1</v>
      </c>
      <c r="I92" s="33" t="str">
        <f t="shared" si="23"/>
        <v/>
      </c>
      <c r="J92" s="33" t="str">
        <f t="shared" ref="J92:J93" si="28">I92</f>
        <v/>
      </c>
      <c r="K92" s="114"/>
      <c r="L92" s="31"/>
      <c r="M92" s="31"/>
      <c r="N92" s="95"/>
      <c r="O92" s="95"/>
    </row>
    <row r="93" spans="1:15" s="36" customFormat="1" ht="33.75">
      <c r="A93" s="26">
        <f t="shared" si="21"/>
        <v>77</v>
      </c>
      <c r="B93" s="27">
        <v>1</v>
      </c>
      <c r="C93" s="26" t="s">
        <v>1629</v>
      </c>
      <c r="D93" s="26" t="s">
        <v>711</v>
      </c>
      <c r="E93" s="26" t="s">
        <v>703</v>
      </c>
      <c r="F93" s="35" t="s">
        <v>182</v>
      </c>
      <c r="G93" s="31">
        <v>379</v>
      </c>
      <c r="H93" s="32">
        <v>1</v>
      </c>
      <c r="I93" s="33" t="str">
        <f t="shared" si="23"/>
        <v/>
      </c>
      <c r="J93" s="33" t="str">
        <f t="shared" si="28"/>
        <v/>
      </c>
      <c r="K93" s="114"/>
      <c r="L93" s="31"/>
      <c r="M93" s="31"/>
      <c r="N93" s="95"/>
      <c r="O93" s="95"/>
    </row>
    <row r="94" spans="1:15" s="36" customFormat="1" ht="12.75">
      <c r="A94" s="26">
        <f t="shared" si="21"/>
        <v>78</v>
      </c>
      <c r="B94" s="27">
        <v>1</v>
      </c>
      <c r="C94" s="26" t="s">
        <v>1630</v>
      </c>
      <c r="D94" s="26" t="s">
        <v>713</v>
      </c>
      <c r="E94" s="26"/>
      <c r="F94" s="35" t="s">
        <v>215</v>
      </c>
      <c r="G94" s="31">
        <v>380</v>
      </c>
      <c r="H94" s="32">
        <v>9</v>
      </c>
      <c r="I94" s="33" t="str">
        <f t="shared" si="23"/>
        <v/>
      </c>
      <c r="J94" s="274">
        <f>IF(J95="-",_xlfn.NUMBERVALUE(I94)/100000*-1,_xlfn.NUMBERVALUE(I94)/100000)</f>
        <v>0</v>
      </c>
      <c r="K94" s="114"/>
      <c r="L94" s="31"/>
      <c r="M94" s="31"/>
      <c r="N94" s="95"/>
      <c r="O94" s="95"/>
    </row>
    <row r="95" spans="1:15" s="36" customFormat="1" ht="23.25" customHeight="1">
      <c r="A95" s="26">
        <f t="shared" si="21"/>
        <v>79</v>
      </c>
      <c r="B95" s="27">
        <v>1</v>
      </c>
      <c r="C95" s="26" t="s">
        <v>1631</v>
      </c>
      <c r="D95" s="26" t="s">
        <v>715</v>
      </c>
      <c r="E95" s="26" t="s">
        <v>208</v>
      </c>
      <c r="F95" s="35" t="s">
        <v>182</v>
      </c>
      <c r="G95" s="31">
        <v>389</v>
      </c>
      <c r="H95" s="32">
        <v>1</v>
      </c>
      <c r="I95" s="33" t="str">
        <f t="shared" si="23"/>
        <v/>
      </c>
      <c r="J95" s="33" t="str">
        <f t="shared" ref="J95:J96" si="29">I95</f>
        <v/>
      </c>
      <c r="K95" s="114"/>
      <c r="L95" s="31"/>
      <c r="M95" s="31"/>
      <c r="N95" s="95"/>
      <c r="O95" s="95"/>
    </row>
    <row r="96" spans="1:15" s="36" customFormat="1" ht="33.75">
      <c r="A96" s="26">
        <f t="shared" si="21"/>
        <v>80</v>
      </c>
      <c r="B96" s="27">
        <v>1</v>
      </c>
      <c r="C96" s="26" t="s">
        <v>1632</v>
      </c>
      <c r="D96" s="26" t="s">
        <v>717</v>
      </c>
      <c r="E96" s="26" t="s">
        <v>703</v>
      </c>
      <c r="F96" s="35" t="s">
        <v>182</v>
      </c>
      <c r="G96" s="31">
        <v>390</v>
      </c>
      <c r="H96" s="32">
        <v>1</v>
      </c>
      <c r="I96" s="33" t="str">
        <f t="shared" si="23"/>
        <v/>
      </c>
      <c r="J96" s="33" t="str">
        <f t="shared" si="29"/>
        <v/>
      </c>
      <c r="K96" s="114"/>
      <c r="L96" s="31"/>
      <c r="M96" s="31"/>
      <c r="N96" s="95"/>
      <c r="O96" s="95"/>
    </row>
    <row r="97" spans="1:15" s="36" customFormat="1" ht="12.75">
      <c r="A97" s="26">
        <f t="shared" si="21"/>
        <v>81</v>
      </c>
      <c r="B97" s="27">
        <v>1</v>
      </c>
      <c r="C97" s="26" t="s">
        <v>1633</v>
      </c>
      <c r="D97" s="26" t="s">
        <v>1634</v>
      </c>
      <c r="E97" s="26"/>
      <c r="F97" s="35" t="s">
        <v>153</v>
      </c>
      <c r="G97" s="31">
        <v>391</v>
      </c>
      <c r="H97" s="32">
        <v>6</v>
      </c>
      <c r="I97" s="33" t="str">
        <f t="shared" si="23"/>
        <v/>
      </c>
      <c r="J97" s="243">
        <f t="shared" ref="J97:J132" si="30">_xlfn.NUMBERVALUE(I97)</f>
        <v>0</v>
      </c>
      <c r="K97" s="114"/>
      <c r="L97" s="31"/>
      <c r="M97" s="31"/>
      <c r="N97" s="95"/>
      <c r="O97" s="95"/>
    </row>
    <row r="98" spans="1:15" s="36" customFormat="1" ht="12.75">
      <c r="A98" s="26">
        <f t="shared" si="21"/>
        <v>82</v>
      </c>
      <c r="B98" s="27">
        <v>1</v>
      </c>
      <c r="C98" s="26" t="s">
        <v>1635</v>
      </c>
      <c r="D98" s="26" t="s">
        <v>344</v>
      </c>
      <c r="E98" s="26"/>
      <c r="F98" s="35" t="s">
        <v>342</v>
      </c>
      <c r="G98" s="31">
        <v>397</v>
      </c>
      <c r="H98" s="32">
        <v>8</v>
      </c>
      <c r="I98" s="33" t="str">
        <f t="shared" si="23"/>
        <v/>
      </c>
      <c r="J98" s="245" t="str">
        <f>IF(AND(I98&lt;&gt;"",I98&lt;&gt;"00000000"),DATE(LEFT(I98,4),MID(I98,5,2),RIGHT(I98,2)),"")</f>
        <v/>
      </c>
      <c r="K98" s="114" t="s">
        <v>1636</v>
      </c>
      <c r="L98" s="31" t="s">
        <v>1636</v>
      </c>
      <c r="M98" s="31"/>
      <c r="N98" s="95"/>
      <c r="O98" s="95"/>
    </row>
    <row r="99" spans="1:15" s="36" customFormat="1" ht="12.75">
      <c r="A99" s="26">
        <f t="shared" si="21"/>
        <v>83</v>
      </c>
      <c r="B99" s="27">
        <v>1</v>
      </c>
      <c r="C99" s="26" t="s">
        <v>1637</v>
      </c>
      <c r="D99" s="26" t="s">
        <v>1638</v>
      </c>
      <c r="E99" s="26"/>
      <c r="F99" s="35" t="s">
        <v>215</v>
      </c>
      <c r="G99" s="31">
        <v>405</v>
      </c>
      <c r="H99" s="32">
        <v>9</v>
      </c>
      <c r="I99" s="33" t="str">
        <f t="shared" si="23"/>
        <v/>
      </c>
      <c r="J99" s="274">
        <f>IF(J100="-",_xlfn.NUMBERVALUE(I99)/100000*-1,_xlfn.NUMBERVALUE(I99)/100000)</f>
        <v>0</v>
      </c>
      <c r="K99" s="114"/>
      <c r="L99" s="31"/>
      <c r="M99" s="31"/>
      <c r="N99" s="95"/>
      <c r="O99" s="95"/>
    </row>
    <row r="100" spans="1:15" s="36" customFormat="1" ht="23.25" customHeight="1">
      <c r="A100" s="26">
        <f t="shared" si="21"/>
        <v>84</v>
      </c>
      <c r="B100" s="27">
        <v>1</v>
      </c>
      <c r="C100" s="26" t="s">
        <v>1639</v>
      </c>
      <c r="D100" s="26" t="s">
        <v>1640</v>
      </c>
      <c r="E100" s="26" t="s">
        <v>208</v>
      </c>
      <c r="F100" s="35" t="s">
        <v>182</v>
      </c>
      <c r="G100" s="31">
        <v>414</v>
      </c>
      <c r="H100" s="32">
        <v>1</v>
      </c>
      <c r="I100" s="33" t="str">
        <f t="shared" si="23"/>
        <v/>
      </c>
      <c r="J100" s="33" t="str">
        <f t="shared" ref="J100:J102" si="31">I100</f>
        <v/>
      </c>
      <c r="K100" s="114"/>
      <c r="L100" s="31"/>
      <c r="M100" s="31"/>
      <c r="N100" s="95"/>
      <c r="O100" s="95"/>
    </row>
    <row r="101" spans="1:15" s="36" customFormat="1" ht="33.75">
      <c r="A101" s="26">
        <f t="shared" si="21"/>
        <v>85</v>
      </c>
      <c r="B101" s="27">
        <v>1</v>
      </c>
      <c r="C101" s="26" t="s">
        <v>1641</v>
      </c>
      <c r="D101" s="26" t="s">
        <v>1642</v>
      </c>
      <c r="E101" s="26" t="s">
        <v>1643</v>
      </c>
      <c r="F101" s="35" t="s">
        <v>182</v>
      </c>
      <c r="G101" s="31">
        <v>415</v>
      </c>
      <c r="H101" s="32">
        <v>1</v>
      </c>
      <c r="I101" s="33" t="str">
        <f t="shared" si="23"/>
        <v/>
      </c>
      <c r="J101" s="33" t="str">
        <f t="shared" si="31"/>
        <v/>
      </c>
      <c r="K101" s="114"/>
      <c r="L101" s="31"/>
      <c r="M101" s="31"/>
      <c r="N101" s="95"/>
      <c r="O101" s="95"/>
    </row>
    <row r="102" spans="1:15" s="36" customFormat="1" ht="22.5">
      <c r="A102" s="26">
        <f t="shared" si="21"/>
        <v>86</v>
      </c>
      <c r="B102" s="27">
        <v>1</v>
      </c>
      <c r="C102" s="26" t="s">
        <v>1644</v>
      </c>
      <c r="D102" s="26" t="s">
        <v>1645</v>
      </c>
      <c r="E102" s="26" t="s">
        <v>246</v>
      </c>
      <c r="F102" s="35" t="s">
        <v>156</v>
      </c>
      <c r="G102" s="31">
        <v>416</v>
      </c>
      <c r="H102" s="32">
        <v>2</v>
      </c>
      <c r="I102" s="33" t="str">
        <f t="shared" si="23"/>
        <v/>
      </c>
      <c r="J102" s="33" t="str">
        <f t="shared" si="31"/>
        <v/>
      </c>
      <c r="K102" s="114"/>
      <c r="L102" s="31"/>
      <c r="M102" s="31"/>
      <c r="N102" s="95"/>
      <c r="O102" s="95"/>
    </row>
    <row r="103" spans="1:15" s="36" customFormat="1" ht="12.75" hidden="1">
      <c r="A103" s="40">
        <f t="shared" si="21"/>
        <v>87</v>
      </c>
      <c r="B103" s="41">
        <v>1</v>
      </c>
      <c r="C103" s="40" t="s">
        <v>1646</v>
      </c>
      <c r="D103" s="40" t="s">
        <v>1647</v>
      </c>
      <c r="E103" s="40"/>
      <c r="F103" s="40" t="s">
        <v>843</v>
      </c>
      <c r="G103" s="43">
        <v>418</v>
      </c>
      <c r="H103" s="44">
        <v>7</v>
      </c>
      <c r="I103" s="45" t="str">
        <f t="shared" si="23"/>
        <v/>
      </c>
      <c r="J103" s="45">
        <f t="shared" si="30"/>
        <v>0</v>
      </c>
      <c r="K103" s="113"/>
      <c r="L103" s="43"/>
      <c r="M103" s="43" t="s">
        <v>10</v>
      </c>
      <c r="N103" s="95"/>
      <c r="O103" s="95"/>
    </row>
    <row r="104" spans="1:15" s="36" customFormat="1" ht="12.75">
      <c r="A104" s="26">
        <f t="shared" si="21"/>
        <v>88</v>
      </c>
      <c r="B104" s="27">
        <v>1</v>
      </c>
      <c r="C104" s="26" t="s">
        <v>1648</v>
      </c>
      <c r="D104" s="26" t="s">
        <v>214</v>
      </c>
      <c r="E104" s="26"/>
      <c r="F104" s="35" t="s">
        <v>215</v>
      </c>
      <c r="G104" s="31">
        <v>425</v>
      </c>
      <c r="H104" s="32">
        <v>9</v>
      </c>
      <c r="I104" s="33" t="str">
        <f t="shared" si="23"/>
        <v/>
      </c>
      <c r="J104" s="274">
        <f>IF(J105="-",_xlfn.NUMBERVALUE(I104)/100000*-1,_xlfn.NUMBERVALUE(I104)/100000)</f>
        <v>0</v>
      </c>
      <c r="K104" s="114"/>
      <c r="L104" s="31"/>
      <c r="M104" s="31"/>
      <c r="N104" s="95"/>
      <c r="O104" s="95"/>
    </row>
    <row r="105" spans="1:15" s="36" customFormat="1" ht="23.25" customHeight="1">
      <c r="A105" s="26">
        <f t="shared" si="21"/>
        <v>89</v>
      </c>
      <c r="B105" s="27">
        <v>1</v>
      </c>
      <c r="C105" s="26" t="s">
        <v>1649</v>
      </c>
      <c r="D105" s="26" t="s">
        <v>1001</v>
      </c>
      <c r="E105" s="26" t="s">
        <v>208</v>
      </c>
      <c r="F105" s="35" t="s">
        <v>182</v>
      </c>
      <c r="G105" s="31">
        <v>434</v>
      </c>
      <c r="H105" s="32">
        <v>1</v>
      </c>
      <c r="I105" s="33" t="str">
        <f t="shared" si="23"/>
        <v/>
      </c>
      <c r="J105" s="33" t="str">
        <f t="shared" ref="J105:J106" si="32">I105</f>
        <v/>
      </c>
      <c r="K105" s="114"/>
      <c r="L105" s="31"/>
      <c r="M105" s="31"/>
      <c r="N105" s="95"/>
      <c r="O105" s="95"/>
    </row>
    <row r="106" spans="1:15" s="36" customFormat="1" ht="22.5">
      <c r="A106" s="26">
        <f t="shared" si="21"/>
        <v>90</v>
      </c>
      <c r="B106" s="27">
        <v>1</v>
      </c>
      <c r="C106" s="26" t="s">
        <v>1650</v>
      </c>
      <c r="D106" s="26" t="s">
        <v>1005</v>
      </c>
      <c r="E106" s="26" t="s">
        <v>246</v>
      </c>
      <c r="F106" s="35" t="s">
        <v>156</v>
      </c>
      <c r="G106" s="31">
        <v>435</v>
      </c>
      <c r="H106" s="32">
        <v>2</v>
      </c>
      <c r="I106" s="33" t="str">
        <f t="shared" si="23"/>
        <v/>
      </c>
      <c r="J106" s="33" t="str">
        <f t="shared" si="32"/>
        <v/>
      </c>
      <c r="K106" s="114"/>
      <c r="L106" s="31"/>
      <c r="M106" s="31"/>
      <c r="N106" s="95"/>
      <c r="O106" s="95"/>
    </row>
    <row r="107" spans="1:15" s="36" customFormat="1" ht="123.75" hidden="1">
      <c r="A107" s="40">
        <f t="shared" si="21"/>
        <v>91</v>
      </c>
      <c r="B107" s="41">
        <v>1</v>
      </c>
      <c r="C107" s="40" t="s">
        <v>1651</v>
      </c>
      <c r="D107" s="123">
        <v>0</v>
      </c>
      <c r="E107" s="40" t="s">
        <v>220</v>
      </c>
      <c r="F107" s="40" t="s">
        <v>182</v>
      </c>
      <c r="G107" s="43">
        <v>437</v>
      </c>
      <c r="H107" s="44">
        <v>1</v>
      </c>
      <c r="I107" s="45" t="str">
        <f t="shared" si="23"/>
        <v/>
      </c>
      <c r="J107" s="121" t="str">
        <f t="shared" ref="J107:J108" si="33">I107</f>
        <v/>
      </c>
      <c r="K107" s="113"/>
      <c r="L107" s="43"/>
      <c r="M107" s="43" t="s">
        <v>10</v>
      </c>
      <c r="N107" s="95"/>
      <c r="O107" s="95"/>
    </row>
    <row r="108" spans="1:15" s="36" customFormat="1" ht="12.75">
      <c r="A108" s="26">
        <f t="shared" si="21"/>
        <v>92</v>
      </c>
      <c r="B108" s="27">
        <v>1</v>
      </c>
      <c r="C108" s="26" t="s">
        <v>1652</v>
      </c>
      <c r="D108" s="26" t="s">
        <v>217</v>
      </c>
      <c r="E108" s="26"/>
      <c r="F108" s="35" t="s">
        <v>182</v>
      </c>
      <c r="G108" s="31">
        <v>438</v>
      </c>
      <c r="H108" s="32">
        <v>1</v>
      </c>
      <c r="I108" s="33" t="str">
        <f t="shared" si="23"/>
        <v/>
      </c>
      <c r="J108" s="33" t="str">
        <f t="shared" si="33"/>
        <v/>
      </c>
      <c r="K108" s="114"/>
      <c r="L108" s="31"/>
      <c r="M108" s="31"/>
      <c r="N108" s="95"/>
      <c r="O108" s="95"/>
    </row>
    <row r="109" spans="1:15" s="36" customFormat="1" ht="12.75">
      <c r="A109" s="26">
        <f t="shared" si="21"/>
        <v>93</v>
      </c>
      <c r="B109" s="27">
        <v>1</v>
      </c>
      <c r="C109" s="26" t="s">
        <v>1653</v>
      </c>
      <c r="D109" s="26" t="s">
        <v>1654</v>
      </c>
      <c r="E109" s="26"/>
      <c r="F109" s="35" t="s">
        <v>204</v>
      </c>
      <c r="G109" s="31">
        <v>439</v>
      </c>
      <c r="H109" s="32">
        <v>17</v>
      </c>
      <c r="I109" s="33" t="str">
        <f t="shared" si="23"/>
        <v/>
      </c>
      <c r="J109" s="274">
        <f>IF(J110="-",_xlfn.NUMBERVALUE(I109)/100*-1,_xlfn.NUMBERVALUE(I109)/100)</f>
        <v>0</v>
      </c>
      <c r="K109" s="114" t="s">
        <v>1655</v>
      </c>
      <c r="L109" s="31" t="s">
        <v>1655</v>
      </c>
      <c r="M109" s="31"/>
      <c r="N109" s="95"/>
      <c r="O109" s="95"/>
    </row>
    <row r="110" spans="1:15" s="36" customFormat="1" ht="23.25" customHeight="1">
      <c r="A110" s="26">
        <f t="shared" si="21"/>
        <v>94</v>
      </c>
      <c r="B110" s="27">
        <v>1</v>
      </c>
      <c r="C110" s="26" t="s">
        <v>1656</v>
      </c>
      <c r="D110" s="26" t="s">
        <v>1657</v>
      </c>
      <c r="E110" s="26" t="s">
        <v>208</v>
      </c>
      <c r="F110" s="35" t="s">
        <v>182</v>
      </c>
      <c r="G110" s="31">
        <v>456</v>
      </c>
      <c r="H110" s="32">
        <v>1</v>
      </c>
      <c r="I110" s="33" t="str">
        <f t="shared" si="23"/>
        <v/>
      </c>
      <c r="J110" s="33" t="str">
        <f t="shared" ref="J110" si="34">I110</f>
        <v/>
      </c>
      <c r="K110" s="114"/>
      <c r="L110" s="31"/>
      <c r="M110" s="31"/>
      <c r="N110" s="95"/>
      <c r="O110" s="95"/>
    </row>
    <row r="111" spans="1:15" s="36" customFormat="1" ht="12.75">
      <c r="A111" s="26">
        <f t="shared" si="21"/>
        <v>95</v>
      </c>
      <c r="B111" s="27">
        <v>1</v>
      </c>
      <c r="C111" s="26" t="s">
        <v>1658</v>
      </c>
      <c r="D111" s="26" t="s">
        <v>1659</v>
      </c>
      <c r="E111" s="26"/>
      <c r="F111" s="35" t="s">
        <v>204</v>
      </c>
      <c r="G111" s="31">
        <v>457</v>
      </c>
      <c r="H111" s="32">
        <v>17</v>
      </c>
      <c r="I111" s="33" t="str">
        <f t="shared" si="23"/>
        <v/>
      </c>
      <c r="J111" s="274">
        <f>IF(J112="-",_xlfn.NUMBERVALUE(I111)/100*-1,_xlfn.NUMBERVALUE(I111)/100)</f>
        <v>0</v>
      </c>
      <c r="K111" s="114"/>
      <c r="L111" s="31"/>
      <c r="M111" s="31"/>
      <c r="N111" s="95"/>
      <c r="O111" s="95"/>
    </row>
    <row r="112" spans="1:15" s="36" customFormat="1" ht="23.25" customHeight="1">
      <c r="A112" s="26">
        <f t="shared" si="21"/>
        <v>96</v>
      </c>
      <c r="B112" s="27">
        <v>1</v>
      </c>
      <c r="C112" s="26" t="s">
        <v>1660</v>
      </c>
      <c r="D112" s="26" t="s">
        <v>1661</v>
      </c>
      <c r="E112" s="26" t="s">
        <v>208</v>
      </c>
      <c r="F112" s="35" t="s">
        <v>182</v>
      </c>
      <c r="G112" s="31">
        <v>474</v>
      </c>
      <c r="H112" s="32">
        <v>1</v>
      </c>
      <c r="I112" s="33" t="str">
        <f t="shared" si="23"/>
        <v/>
      </c>
      <c r="J112" s="33" t="str">
        <f t="shared" ref="J112" si="35">I112</f>
        <v/>
      </c>
      <c r="K112" s="114"/>
      <c r="L112" s="31"/>
      <c r="M112" s="31"/>
      <c r="N112" s="95"/>
      <c r="O112" s="95"/>
    </row>
    <row r="113" spans="1:28" s="36" customFormat="1" ht="12.75">
      <c r="A113" s="26">
        <f t="shared" si="21"/>
        <v>97</v>
      </c>
      <c r="B113" s="27">
        <v>1</v>
      </c>
      <c r="C113" s="26" t="s">
        <v>1662</v>
      </c>
      <c r="D113" s="26" t="s">
        <v>1663</v>
      </c>
      <c r="E113" s="26"/>
      <c r="F113" s="35" t="s">
        <v>342</v>
      </c>
      <c r="G113" s="31">
        <v>475</v>
      </c>
      <c r="H113" s="32">
        <v>8</v>
      </c>
      <c r="I113" s="33" t="str">
        <f t="shared" si="23"/>
        <v/>
      </c>
      <c r="J113" s="245" t="str">
        <f>IF(AND(I113&lt;&gt;"",I113&lt;&gt;"00000000"),DATE(LEFT(I113,4),MID(I113,5,2),RIGHT(I113,2)),"")</f>
        <v/>
      </c>
      <c r="K113" s="114"/>
      <c r="L113" s="31"/>
      <c r="M113" s="31"/>
      <c r="N113" s="95"/>
      <c r="O113" s="95"/>
    </row>
    <row r="114" spans="1:28" s="36" customFormat="1" ht="12.75">
      <c r="A114" s="26">
        <f t="shared" si="21"/>
        <v>98</v>
      </c>
      <c r="B114" s="27">
        <v>1</v>
      </c>
      <c r="C114" s="26" t="s">
        <v>1664</v>
      </c>
      <c r="D114" s="26"/>
      <c r="E114" s="26"/>
      <c r="F114" s="35"/>
      <c r="G114" s="31">
        <v>483</v>
      </c>
      <c r="H114" s="32">
        <v>18</v>
      </c>
      <c r="I114" s="33" t="str">
        <f t="shared" si="23"/>
        <v/>
      </c>
      <c r="J114" s="33">
        <f t="shared" si="30"/>
        <v>0</v>
      </c>
      <c r="K114" s="114"/>
      <c r="L114" s="31"/>
      <c r="M114" s="31"/>
      <c r="N114" s="95"/>
      <c r="O114" s="95"/>
    </row>
    <row r="115" spans="1:28" s="36" customFormat="1" ht="12.75">
      <c r="A115" s="26">
        <f t="shared" si="21"/>
        <v>99</v>
      </c>
      <c r="B115" s="27">
        <v>1</v>
      </c>
      <c r="C115" s="26" t="s">
        <v>1665</v>
      </c>
      <c r="D115" s="26" t="s">
        <v>763</v>
      </c>
      <c r="E115" s="26"/>
      <c r="F115" s="35" t="s">
        <v>156</v>
      </c>
      <c r="G115" s="31">
        <v>501</v>
      </c>
      <c r="H115" s="32">
        <v>2</v>
      </c>
      <c r="I115" s="33" t="str">
        <f t="shared" si="23"/>
        <v/>
      </c>
      <c r="J115" s="33" t="str">
        <f t="shared" ref="J115:J125" si="36">I115</f>
        <v/>
      </c>
      <c r="K115" s="114"/>
      <c r="L115" s="31"/>
      <c r="M115" s="31"/>
      <c r="N115" s="95"/>
      <c r="O115" s="95"/>
    </row>
    <row r="116" spans="1:28" s="36" customFormat="1" ht="12.75">
      <c r="A116" s="26">
        <f t="shared" si="21"/>
        <v>100</v>
      </c>
      <c r="B116" s="27">
        <v>1</v>
      </c>
      <c r="C116" s="26" t="s">
        <v>1666</v>
      </c>
      <c r="D116" s="26" t="s">
        <v>765</v>
      </c>
      <c r="E116" s="26"/>
      <c r="F116" s="35" t="s">
        <v>150</v>
      </c>
      <c r="G116" s="31">
        <v>503</v>
      </c>
      <c r="H116" s="32">
        <v>14</v>
      </c>
      <c r="I116" s="33" t="str">
        <f t="shared" si="23"/>
        <v/>
      </c>
      <c r="J116" s="33">
        <f>_xlfn.NUMBERVALUE(I116)</f>
        <v>0</v>
      </c>
      <c r="K116" s="34" t="s">
        <v>766</v>
      </c>
      <c r="L116" s="35" t="s">
        <v>766</v>
      </c>
      <c r="M116" s="35"/>
      <c r="N116" s="95"/>
      <c r="O116" s="95"/>
    </row>
    <row r="117" spans="1:28" s="36" customFormat="1" ht="12.75">
      <c r="A117" s="26">
        <f t="shared" si="21"/>
        <v>101</v>
      </c>
      <c r="B117" s="27">
        <v>1</v>
      </c>
      <c r="C117" s="26" t="s">
        <v>1667</v>
      </c>
      <c r="D117" s="26" t="s">
        <v>768</v>
      </c>
      <c r="E117" s="26"/>
      <c r="F117" s="35" t="s">
        <v>769</v>
      </c>
      <c r="G117" s="31">
        <v>517</v>
      </c>
      <c r="H117" s="32">
        <v>2</v>
      </c>
      <c r="I117" s="33" t="str">
        <f t="shared" si="23"/>
        <v/>
      </c>
      <c r="J117" s="33" t="str">
        <f t="shared" si="36"/>
        <v/>
      </c>
      <c r="K117" s="34"/>
      <c r="L117" s="35"/>
      <c r="M117" s="35"/>
      <c r="N117" s="95"/>
      <c r="O117" s="95"/>
    </row>
    <row r="118" spans="1:28" s="36" customFormat="1" ht="33.75">
      <c r="A118" s="26">
        <f t="shared" si="21"/>
        <v>102</v>
      </c>
      <c r="B118" s="27">
        <v>1</v>
      </c>
      <c r="C118" s="26" t="s">
        <v>1668</v>
      </c>
      <c r="D118" s="26" t="s">
        <v>771</v>
      </c>
      <c r="E118" s="26"/>
      <c r="F118" s="35" t="s">
        <v>150</v>
      </c>
      <c r="G118" s="31">
        <v>519</v>
      </c>
      <c r="H118" s="32">
        <v>14</v>
      </c>
      <c r="I118" s="33" t="str">
        <f t="shared" si="23"/>
        <v/>
      </c>
      <c r="J118" s="33">
        <f>_xlfn.NUMBERVALUE(I118)</f>
        <v>0</v>
      </c>
      <c r="K118" s="34" t="s">
        <v>772</v>
      </c>
      <c r="L118" s="35" t="s">
        <v>772</v>
      </c>
      <c r="M118" s="35"/>
      <c r="N118" s="95"/>
      <c r="O118" s="95"/>
    </row>
    <row r="119" spans="1:28" s="36" customFormat="1" ht="12.75">
      <c r="A119" s="26">
        <f t="shared" si="21"/>
        <v>103</v>
      </c>
      <c r="B119" s="27">
        <v>1</v>
      </c>
      <c r="C119" s="26" t="s">
        <v>1669</v>
      </c>
      <c r="D119" s="26" t="s">
        <v>747</v>
      </c>
      <c r="E119" s="26"/>
      <c r="F119" s="35" t="s">
        <v>161</v>
      </c>
      <c r="G119" s="31">
        <v>533</v>
      </c>
      <c r="H119" s="32">
        <v>4</v>
      </c>
      <c r="I119" s="33" t="str">
        <f t="shared" si="23"/>
        <v/>
      </c>
      <c r="J119" s="33" t="str">
        <f t="shared" si="36"/>
        <v/>
      </c>
      <c r="K119" s="114"/>
      <c r="L119" s="31"/>
      <c r="M119" s="31"/>
      <c r="N119" s="95"/>
      <c r="O119" s="95"/>
    </row>
    <row r="120" spans="1:28" s="36" customFormat="1" ht="12.75">
      <c r="A120" s="26">
        <f t="shared" si="21"/>
        <v>104</v>
      </c>
      <c r="B120" s="27">
        <v>1</v>
      </c>
      <c r="C120" s="26" t="s">
        <v>1670</v>
      </c>
      <c r="D120" s="26" t="s">
        <v>722</v>
      </c>
      <c r="E120" s="26"/>
      <c r="F120" s="35" t="s">
        <v>282</v>
      </c>
      <c r="G120" s="31">
        <v>537</v>
      </c>
      <c r="H120" s="32">
        <v>3</v>
      </c>
      <c r="I120" s="33" t="str">
        <f t="shared" si="23"/>
        <v/>
      </c>
      <c r="J120" s="33" t="str">
        <f t="shared" si="36"/>
        <v/>
      </c>
      <c r="K120" s="114"/>
      <c r="L120" s="31"/>
      <c r="M120" s="31"/>
      <c r="N120" s="95"/>
      <c r="O120" s="95"/>
    </row>
    <row r="121" spans="1:28" s="36" customFormat="1" ht="33.75">
      <c r="A121" s="26">
        <f t="shared" si="21"/>
        <v>105</v>
      </c>
      <c r="B121" s="27">
        <v>1</v>
      </c>
      <c r="C121" s="26" t="s">
        <v>1671</v>
      </c>
      <c r="D121" s="26" t="s">
        <v>1357</v>
      </c>
      <c r="E121" s="26"/>
      <c r="F121" s="35" t="s">
        <v>254</v>
      </c>
      <c r="G121" s="31">
        <v>540</v>
      </c>
      <c r="H121" s="32">
        <v>6</v>
      </c>
      <c r="I121" s="33" t="str">
        <f t="shared" si="23"/>
        <v/>
      </c>
      <c r="J121" s="33" t="str">
        <f t="shared" si="36"/>
        <v/>
      </c>
      <c r="K121" s="124" t="s">
        <v>326</v>
      </c>
      <c r="L121" s="124" t="s">
        <v>326</v>
      </c>
      <c r="M121" s="124"/>
      <c r="N121" s="95"/>
      <c r="O121" s="95"/>
    </row>
    <row r="122" spans="1:28" s="36" customFormat="1" ht="12.75" outlineLevel="1">
      <c r="A122" s="35">
        <f>IF(B122=1,TRUNC(A121)+1,A121+0.1)</f>
        <v>105.1</v>
      </c>
      <c r="B122" s="37">
        <v>2</v>
      </c>
      <c r="C122" s="35" t="s">
        <v>1672</v>
      </c>
      <c r="D122" s="30" t="s">
        <v>1357</v>
      </c>
      <c r="E122" s="30"/>
      <c r="F122" s="30" t="s">
        <v>156</v>
      </c>
      <c r="G122" s="31">
        <v>540</v>
      </c>
      <c r="H122" s="32">
        <v>2</v>
      </c>
      <c r="I122" s="33" t="str">
        <f t="shared" si="23"/>
        <v/>
      </c>
      <c r="J122" s="33" t="str">
        <f t="shared" si="36"/>
        <v/>
      </c>
      <c r="K122" s="34"/>
      <c r="L122" s="35"/>
      <c r="M122" s="35"/>
      <c r="N122" s="98"/>
      <c r="O122" s="98"/>
      <c r="P122" s="95"/>
      <c r="Q122" s="95"/>
      <c r="R122" s="95"/>
      <c r="S122" s="95"/>
      <c r="T122" s="95"/>
      <c r="U122" s="95"/>
      <c r="V122" s="95"/>
      <c r="W122" s="95"/>
      <c r="X122" s="95"/>
      <c r="Y122" s="95"/>
      <c r="Z122" s="95"/>
      <c r="AA122" s="95"/>
      <c r="AB122" s="95"/>
    </row>
    <row r="123" spans="1:28" s="36" customFormat="1" ht="12.75" outlineLevel="1">
      <c r="A123" s="35">
        <f>IF(B123=1,TRUNC(A122)+1,A122+0.1)</f>
        <v>105.19999999999999</v>
      </c>
      <c r="B123" s="37">
        <v>2</v>
      </c>
      <c r="C123" s="35" t="s">
        <v>1673</v>
      </c>
      <c r="D123" s="30" t="s">
        <v>1360</v>
      </c>
      <c r="E123" s="30"/>
      <c r="F123" s="30" t="s">
        <v>156</v>
      </c>
      <c r="G123" s="31">
        <v>542</v>
      </c>
      <c r="H123" s="32">
        <v>2</v>
      </c>
      <c r="I123" s="33" t="str">
        <f t="shared" si="23"/>
        <v/>
      </c>
      <c r="J123" s="33" t="str">
        <f t="shared" si="36"/>
        <v/>
      </c>
      <c r="K123" s="34"/>
      <c r="L123" s="35"/>
      <c r="M123" s="35"/>
      <c r="N123" s="98"/>
      <c r="O123" s="98"/>
      <c r="P123" s="95"/>
      <c r="Q123" s="95"/>
      <c r="R123" s="95"/>
      <c r="S123" s="95"/>
      <c r="T123" s="95"/>
      <c r="U123" s="95"/>
      <c r="V123" s="95"/>
      <c r="W123" s="95"/>
      <c r="X123" s="95"/>
      <c r="Y123" s="95"/>
      <c r="Z123" s="95"/>
      <c r="AA123" s="95"/>
      <c r="AB123" s="95"/>
    </row>
    <row r="124" spans="1:28" s="36" customFormat="1" ht="12.75" outlineLevel="1">
      <c r="A124" s="35">
        <f>IF(B124=1,TRUNC(A123)+1,A123+0.1)</f>
        <v>105.29999999999998</v>
      </c>
      <c r="B124" s="37">
        <v>2</v>
      </c>
      <c r="C124" s="35" t="s">
        <v>1674</v>
      </c>
      <c r="D124" s="30" t="s">
        <v>1362</v>
      </c>
      <c r="E124" s="30"/>
      <c r="F124" s="30" t="s">
        <v>156</v>
      </c>
      <c r="G124" s="31">
        <v>544</v>
      </c>
      <c r="H124" s="32">
        <v>2</v>
      </c>
      <c r="I124" s="33" t="str">
        <f t="shared" si="23"/>
        <v/>
      </c>
      <c r="J124" s="33" t="str">
        <f t="shared" si="36"/>
        <v/>
      </c>
      <c r="K124" s="34"/>
      <c r="L124" s="35"/>
      <c r="M124" s="35"/>
      <c r="N124" s="98"/>
      <c r="O124" s="98"/>
      <c r="P124" s="95"/>
      <c r="Q124" s="95"/>
      <c r="R124" s="95"/>
      <c r="S124" s="95"/>
      <c r="T124" s="95"/>
      <c r="U124" s="95"/>
      <c r="V124" s="95"/>
      <c r="W124" s="95"/>
      <c r="X124" s="95"/>
      <c r="Y124" s="95"/>
      <c r="Z124" s="95"/>
      <c r="AA124" s="95"/>
      <c r="AB124" s="95"/>
    </row>
    <row r="125" spans="1:28" s="36" customFormat="1" ht="12.75">
      <c r="A125" s="26">
        <f t="shared" ref="A125:A126" si="37">IF(B125=1,TRUNC(A124)+1,A124+0.1)</f>
        <v>106</v>
      </c>
      <c r="B125" s="27">
        <v>1</v>
      </c>
      <c r="C125" s="26" t="s">
        <v>1675</v>
      </c>
      <c r="D125" s="26" t="s">
        <v>818</v>
      </c>
      <c r="E125" s="26"/>
      <c r="F125" s="35" t="s">
        <v>777</v>
      </c>
      <c r="G125" s="31">
        <v>546</v>
      </c>
      <c r="H125" s="32">
        <v>18</v>
      </c>
      <c r="I125" s="33" t="str">
        <f t="shared" si="23"/>
        <v/>
      </c>
      <c r="J125" s="33" t="str">
        <f t="shared" si="36"/>
        <v/>
      </c>
      <c r="K125" s="114"/>
      <c r="L125" s="31"/>
      <c r="M125" s="31"/>
      <c r="N125" s="95"/>
      <c r="O125" s="95"/>
    </row>
    <row r="126" spans="1:28" s="36" customFormat="1" ht="12.75" outlineLevel="1">
      <c r="A126" s="35">
        <f t="shared" si="37"/>
        <v>106.1</v>
      </c>
      <c r="B126" s="37">
        <v>2</v>
      </c>
      <c r="C126" s="64" t="s">
        <v>1676</v>
      </c>
      <c r="D126" s="30" t="s">
        <v>820</v>
      </c>
      <c r="E126" s="38"/>
      <c r="F126" s="30" t="s">
        <v>781</v>
      </c>
      <c r="G126" s="62">
        <v>546</v>
      </c>
      <c r="H126" s="63">
        <v>11</v>
      </c>
      <c r="I126" s="33" t="str">
        <f t="shared" si="23"/>
        <v/>
      </c>
      <c r="J126" s="33">
        <f>_xlfn.NUMBERVALUE(I126)/10^J128</f>
        <v>0</v>
      </c>
      <c r="K126" s="241"/>
      <c r="L126" s="66"/>
      <c r="M126" s="66"/>
      <c r="N126" s="95"/>
      <c r="O126" s="95"/>
    </row>
    <row r="127" spans="1:28" s="36" customFormat="1" ht="22.5" outlineLevel="1">
      <c r="A127" s="35">
        <f t="shared" si="21"/>
        <v>106.19999999999999</v>
      </c>
      <c r="B127" s="37">
        <v>2</v>
      </c>
      <c r="C127" s="64" t="s">
        <v>1677</v>
      </c>
      <c r="D127" s="30" t="s">
        <v>822</v>
      </c>
      <c r="E127" s="65" t="s">
        <v>784</v>
      </c>
      <c r="F127" s="30" t="s">
        <v>182</v>
      </c>
      <c r="G127" s="62">
        <v>557</v>
      </c>
      <c r="H127" s="63">
        <v>1</v>
      </c>
      <c r="I127" s="33" t="str">
        <f t="shared" si="23"/>
        <v/>
      </c>
      <c r="J127" s="33" t="str">
        <f t="shared" ref="J127:J131" si="38">I127</f>
        <v/>
      </c>
      <c r="K127" s="34"/>
      <c r="L127" s="35"/>
      <c r="M127" s="35"/>
      <c r="N127" s="98"/>
      <c r="O127" s="98"/>
    </row>
    <row r="128" spans="1:28" s="36" customFormat="1" ht="12.75" outlineLevel="1">
      <c r="A128" s="35">
        <f t="shared" si="21"/>
        <v>106.29999999999998</v>
      </c>
      <c r="B128" s="37">
        <v>2</v>
      </c>
      <c r="C128" s="64" t="s">
        <v>1678</v>
      </c>
      <c r="D128" s="30" t="s">
        <v>824</v>
      </c>
      <c r="E128" s="38"/>
      <c r="F128" s="30" t="s">
        <v>456</v>
      </c>
      <c r="G128" s="62">
        <v>558</v>
      </c>
      <c r="H128" s="63">
        <v>3</v>
      </c>
      <c r="I128" s="33" t="str">
        <f t="shared" si="23"/>
        <v/>
      </c>
      <c r="J128" s="33">
        <f>_xlfn.NUMBERVALUE(I128)</f>
        <v>0</v>
      </c>
      <c r="K128" s="34"/>
      <c r="L128" s="35"/>
      <c r="M128" s="35"/>
      <c r="N128" s="98"/>
      <c r="O128" s="98"/>
    </row>
    <row r="129" spans="1:15" s="36" customFormat="1" ht="22.5" outlineLevel="1">
      <c r="A129" s="35">
        <f t="shared" si="21"/>
        <v>106.39999999999998</v>
      </c>
      <c r="B129" s="37">
        <v>2</v>
      </c>
      <c r="C129" s="64" t="s">
        <v>1679</v>
      </c>
      <c r="D129" s="30" t="s">
        <v>826</v>
      </c>
      <c r="E129" s="65" t="s">
        <v>784</v>
      </c>
      <c r="F129" s="30" t="s">
        <v>182</v>
      </c>
      <c r="G129" s="62">
        <v>561</v>
      </c>
      <c r="H129" s="63">
        <v>1</v>
      </c>
      <c r="I129" s="33" t="str">
        <f t="shared" si="23"/>
        <v/>
      </c>
      <c r="J129" s="33" t="str">
        <f t="shared" si="38"/>
        <v/>
      </c>
      <c r="K129" s="34"/>
      <c r="L129" s="35"/>
      <c r="M129" s="35"/>
      <c r="N129" s="98"/>
      <c r="O129" s="98"/>
    </row>
    <row r="130" spans="1:15" s="36" customFormat="1" ht="22.5" outlineLevel="1">
      <c r="A130" s="35">
        <f t="shared" si="21"/>
        <v>106.49999999999997</v>
      </c>
      <c r="B130" s="37">
        <v>2</v>
      </c>
      <c r="C130" s="64" t="s">
        <v>1680</v>
      </c>
      <c r="D130" s="30" t="s">
        <v>828</v>
      </c>
      <c r="E130" s="65" t="s">
        <v>829</v>
      </c>
      <c r="F130" s="30" t="s">
        <v>182</v>
      </c>
      <c r="G130" s="62">
        <v>562</v>
      </c>
      <c r="H130" s="63">
        <v>1</v>
      </c>
      <c r="I130" s="33" t="str">
        <f t="shared" si="23"/>
        <v/>
      </c>
      <c r="J130" s="33" t="str">
        <f t="shared" si="38"/>
        <v/>
      </c>
      <c r="K130" s="34"/>
      <c r="L130" s="35"/>
      <c r="M130" s="35"/>
      <c r="N130" s="98"/>
      <c r="O130" s="98"/>
    </row>
    <row r="131" spans="1:15" s="36" customFormat="1" ht="22.5" outlineLevel="1">
      <c r="A131" s="35">
        <f t="shared" si="21"/>
        <v>106.59999999999997</v>
      </c>
      <c r="B131" s="37">
        <v>2</v>
      </c>
      <c r="C131" s="64" t="s">
        <v>1681</v>
      </c>
      <c r="D131" s="30" t="s">
        <v>831</v>
      </c>
      <c r="E131" s="65" t="s">
        <v>832</v>
      </c>
      <c r="F131" s="30" t="s">
        <v>182</v>
      </c>
      <c r="G131" s="62">
        <v>563</v>
      </c>
      <c r="H131" s="63">
        <v>1</v>
      </c>
      <c r="I131" s="33" t="str">
        <f t="shared" si="23"/>
        <v/>
      </c>
      <c r="J131" s="33" t="str">
        <f t="shared" si="38"/>
        <v/>
      </c>
      <c r="K131" s="34"/>
      <c r="L131" s="35"/>
      <c r="M131" s="35"/>
      <c r="N131" s="98"/>
      <c r="O131" s="98"/>
    </row>
    <row r="132" spans="1:15" s="36" customFormat="1" ht="33.75">
      <c r="A132" s="26">
        <f t="shared" ref="A132:A174" si="39">IF(B132=1,TRUNC(A131)+1,A131+0.1)</f>
        <v>107</v>
      </c>
      <c r="B132" s="27">
        <v>1</v>
      </c>
      <c r="C132" s="26" t="s">
        <v>1682</v>
      </c>
      <c r="D132" s="26" t="s">
        <v>1140</v>
      </c>
      <c r="E132" s="26"/>
      <c r="F132" s="35"/>
      <c r="G132" s="31">
        <v>564</v>
      </c>
      <c r="H132" s="32">
        <v>18</v>
      </c>
      <c r="I132" s="33" t="str">
        <f t="shared" si="23"/>
        <v/>
      </c>
      <c r="J132" s="33">
        <f t="shared" si="30"/>
        <v>0</v>
      </c>
      <c r="K132" s="114" t="s">
        <v>1683</v>
      </c>
      <c r="L132" s="114" t="s">
        <v>1683</v>
      </c>
      <c r="M132" s="114"/>
      <c r="N132" s="95"/>
      <c r="O132" s="95"/>
    </row>
    <row r="133" spans="1:15" s="36" customFormat="1" ht="12.75" customHeight="1" outlineLevel="1">
      <c r="A133" s="35">
        <f t="shared" si="39"/>
        <v>107.1</v>
      </c>
      <c r="B133" s="37">
        <v>2</v>
      </c>
      <c r="C133" s="64" t="s">
        <v>1684</v>
      </c>
      <c r="D133" s="30" t="s">
        <v>1685</v>
      </c>
      <c r="E133" s="38"/>
      <c r="F133" s="30" t="s">
        <v>781</v>
      </c>
      <c r="G133" s="62">
        <v>564</v>
      </c>
      <c r="H133" s="63">
        <v>11</v>
      </c>
      <c r="I133" s="33" t="str">
        <f t="shared" si="23"/>
        <v/>
      </c>
      <c r="J133" s="33">
        <f>_xlfn.NUMBERVALUE(I133)/10^J135</f>
        <v>0</v>
      </c>
      <c r="K133" s="241"/>
      <c r="L133" s="66"/>
      <c r="M133" s="66"/>
      <c r="N133" s="95"/>
      <c r="O133" s="95"/>
    </row>
    <row r="134" spans="1:15" s="36" customFormat="1" ht="22.5" outlineLevel="1">
      <c r="A134" s="35">
        <f t="shared" si="39"/>
        <v>107.19999999999999</v>
      </c>
      <c r="B134" s="37">
        <v>2</v>
      </c>
      <c r="C134" s="64" t="s">
        <v>1686</v>
      </c>
      <c r="D134" s="30" t="s">
        <v>783</v>
      </c>
      <c r="E134" s="65" t="s">
        <v>784</v>
      </c>
      <c r="F134" s="30" t="s">
        <v>182</v>
      </c>
      <c r="G134" s="62">
        <v>575</v>
      </c>
      <c r="H134" s="63">
        <v>1</v>
      </c>
      <c r="I134" s="33" t="str">
        <f t="shared" si="23"/>
        <v/>
      </c>
      <c r="J134" s="33" t="str">
        <f t="shared" ref="J134:J139" si="40">I134</f>
        <v/>
      </c>
      <c r="K134" s="34"/>
      <c r="L134" s="35"/>
      <c r="M134" s="35"/>
      <c r="N134" s="98"/>
      <c r="O134" s="98"/>
    </row>
    <row r="135" spans="1:15" s="36" customFormat="1" ht="22.5" outlineLevel="1">
      <c r="A135" s="35">
        <f t="shared" si="39"/>
        <v>107.29999999999998</v>
      </c>
      <c r="B135" s="37">
        <v>2</v>
      </c>
      <c r="C135" s="64" t="s">
        <v>1687</v>
      </c>
      <c r="D135" s="30" t="s">
        <v>786</v>
      </c>
      <c r="E135" s="38"/>
      <c r="F135" s="30" t="s">
        <v>282</v>
      </c>
      <c r="G135" s="62">
        <v>576</v>
      </c>
      <c r="H135" s="63">
        <v>3</v>
      </c>
      <c r="I135" s="33" t="str">
        <f t="shared" si="23"/>
        <v/>
      </c>
      <c r="J135" s="33">
        <f>_xlfn.NUMBERVALUE(I135)</f>
        <v>0</v>
      </c>
      <c r="K135" s="34"/>
      <c r="L135" s="35"/>
      <c r="M135" s="35"/>
      <c r="N135" s="98"/>
      <c r="O135" s="98"/>
    </row>
    <row r="136" spans="1:15" s="36" customFormat="1" ht="12.75" outlineLevel="1">
      <c r="A136" s="35">
        <f t="shared" si="39"/>
        <v>107.39999999999998</v>
      </c>
      <c r="B136" s="37">
        <v>2</v>
      </c>
      <c r="C136" s="64" t="s">
        <v>1688</v>
      </c>
      <c r="D136" s="30" t="s">
        <v>788</v>
      </c>
      <c r="E136" s="38" t="s">
        <v>789</v>
      </c>
      <c r="F136" s="30" t="s">
        <v>182</v>
      </c>
      <c r="G136" s="62">
        <v>579</v>
      </c>
      <c r="H136" s="63">
        <v>1</v>
      </c>
      <c r="I136" s="33" t="str">
        <f t="shared" si="23"/>
        <v/>
      </c>
      <c r="J136" s="33" t="str">
        <f t="shared" si="40"/>
        <v/>
      </c>
      <c r="K136" s="34"/>
      <c r="L136" s="35"/>
      <c r="M136" s="35"/>
      <c r="N136" s="98"/>
      <c r="O136" s="98"/>
    </row>
    <row r="137" spans="1:15" s="36" customFormat="1" ht="12.75" outlineLevel="1">
      <c r="A137" s="35">
        <f t="shared" si="39"/>
        <v>107.49999999999997</v>
      </c>
      <c r="B137" s="37">
        <v>2</v>
      </c>
      <c r="C137" s="64" t="s">
        <v>1689</v>
      </c>
      <c r="D137" s="30" t="s">
        <v>791</v>
      </c>
      <c r="E137" s="38" t="s">
        <v>792</v>
      </c>
      <c r="F137" s="30" t="s">
        <v>182</v>
      </c>
      <c r="G137" s="62">
        <v>580</v>
      </c>
      <c r="H137" s="63">
        <v>1</v>
      </c>
      <c r="I137" s="33" t="str">
        <f t="shared" si="23"/>
        <v/>
      </c>
      <c r="J137" s="33" t="str">
        <f t="shared" si="40"/>
        <v/>
      </c>
      <c r="K137" s="34"/>
      <c r="L137" s="35"/>
      <c r="M137" s="35"/>
      <c r="N137" s="98"/>
      <c r="O137" s="98"/>
    </row>
    <row r="138" spans="1:15" s="36" customFormat="1" ht="22.5" outlineLevel="1">
      <c r="A138" s="35">
        <f t="shared" si="39"/>
        <v>107.59999999999997</v>
      </c>
      <c r="B138" s="37">
        <v>2</v>
      </c>
      <c r="C138" s="64" t="s">
        <v>1690</v>
      </c>
      <c r="D138" s="30" t="s">
        <v>794</v>
      </c>
      <c r="E138" s="38" t="s">
        <v>795</v>
      </c>
      <c r="F138" s="30" t="s">
        <v>182</v>
      </c>
      <c r="G138" s="62">
        <v>581</v>
      </c>
      <c r="H138" s="63">
        <v>1</v>
      </c>
      <c r="I138" s="33" t="str">
        <f t="shared" si="23"/>
        <v/>
      </c>
      <c r="J138" s="33" t="str">
        <f t="shared" si="40"/>
        <v/>
      </c>
      <c r="K138" s="34"/>
      <c r="L138" s="35"/>
      <c r="M138" s="35"/>
      <c r="N138" s="98"/>
      <c r="O138" s="98"/>
    </row>
    <row r="139" spans="1:15" s="36" customFormat="1" ht="12.75">
      <c r="A139" s="26">
        <f t="shared" si="39"/>
        <v>108</v>
      </c>
      <c r="B139" s="27">
        <v>1</v>
      </c>
      <c r="C139" s="26" t="s">
        <v>1691</v>
      </c>
      <c r="D139" s="26" t="s">
        <v>834</v>
      </c>
      <c r="E139" s="26"/>
      <c r="F139" s="35" t="s">
        <v>156</v>
      </c>
      <c r="G139" s="31">
        <v>582</v>
      </c>
      <c r="H139" s="32">
        <v>2</v>
      </c>
      <c r="I139" s="33" t="str">
        <f t="shared" si="23"/>
        <v/>
      </c>
      <c r="J139" s="33" t="str">
        <f t="shared" si="40"/>
        <v/>
      </c>
      <c r="K139" s="114"/>
      <c r="L139" s="31"/>
      <c r="M139" s="31"/>
      <c r="N139" s="95"/>
      <c r="O139" s="95"/>
    </row>
    <row r="140" spans="1:15" s="36" customFormat="1" ht="22.5">
      <c r="A140" s="26">
        <f t="shared" si="39"/>
        <v>109</v>
      </c>
      <c r="B140" s="27">
        <v>1</v>
      </c>
      <c r="C140" s="26" t="s">
        <v>1692</v>
      </c>
      <c r="D140" s="26" t="s">
        <v>1693</v>
      </c>
      <c r="E140" s="26"/>
      <c r="F140" s="35" t="s">
        <v>231</v>
      </c>
      <c r="G140" s="31">
        <v>584</v>
      </c>
      <c r="H140" s="32">
        <v>9</v>
      </c>
      <c r="I140" s="33" t="str">
        <f t="shared" si="23"/>
        <v/>
      </c>
      <c r="J140" s="243">
        <f t="shared" ref="J140:J163" si="41">_xlfn.NUMBERVALUE(I140)</f>
        <v>0</v>
      </c>
      <c r="K140" s="114"/>
      <c r="L140" s="31"/>
      <c r="M140" s="31"/>
      <c r="N140" s="95"/>
      <c r="O140" s="95"/>
    </row>
    <row r="141" spans="1:15" s="103" customFormat="1" ht="12.75">
      <c r="A141" s="26">
        <f t="shared" si="39"/>
        <v>110</v>
      </c>
      <c r="B141" s="27">
        <v>1</v>
      </c>
      <c r="C141" s="52" t="s">
        <v>1694</v>
      </c>
      <c r="D141" s="26" t="s">
        <v>836</v>
      </c>
      <c r="E141" s="26"/>
      <c r="F141" s="35" t="s">
        <v>837</v>
      </c>
      <c r="G141" s="31">
        <v>593</v>
      </c>
      <c r="H141" s="54">
        <v>15</v>
      </c>
      <c r="I141" s="55" t="str">
        <f t="shared" si="23"/>
        <v/>
      </c>
      <c r="J141" s="33" t="str">
        <f t="shared" ref="J141" si="42">I141</f>
        <v/>
      </c>
      <c r="K141" s="136" t="s">
        <v>1695</v>
      </c>
      <c r="L141" s="53" t="s">
        <v>1695</v>
      </c>
      <c r="M141" s="53"/>
      <c r="N141" s="102"/>
      <c r="O141" s="102"/>
    </row>
    <row r="142" spans="1:15" s="36" customFormat="1" ht="12.75">
      <c r="A142" s="26">
        <f t="shared" si="39"/>
        <v>111</v>
      </c>
      <c r="B142" s="27">
        <v>1</v>
      </c>
      <c r="C142" s="26" t="s">
        <v>1696</v>
      </c>
      <c r="D142" s="26" t="s">
        <v>840</v>
      </c>
      <c r="E142" s="26"/>
      <c r="F142" s="35" t="s">
        <v>342</v>
      </c>
      <c r="G142" s="31">
        <v>608</v>
      </c>
      <c r="H142" s="32">
        <v>8</v>
      </c>
      <c r="I142" s="33" t="str">
        <f t="shared" si="23"/>
        <v/>
      </c>
      <c r="J142" s="245" t="str">
        <f>IF(AND(I142&lt;&gt;"",I142&lt;&gt;"00000000"),DATE(LEFT(I142,4),MID(I142,5,2),RIGHT(I142,2)),"")</f>
        <v/>
      </c>
      <c r="K142" s="114"/>
      <c r="L142" s="31"/>
      <c r="M142" s="31"/>
      <c r="N142" s="95"/>
      <c r="O142" s="95"/>
    </row>
    <row r="143" spans="1:15" s="36" customFormat="1" ht="12.75">
      <c r="A143" s="26">
        <f t="shared" si="39"/>
        <v>112</v>
      </c>
      <c r="B143" s="27">
        <v>1</v>
      </c>
      <c r="C143" s="26" t="s">
        <v>1697</v>
      </c>
      <c r="D143" s="26" t="s">
        <v>1698</v>
      </c>
      <c r="E143" s="26"/>
      <c r="F143" s="35" t="s">
        <v>436</v>
      </c>
      <c r="G143" s="31">
        <v>616</v>
      </c>
      <c r="H143" s="32">
        <v>15</v>
      </c>
      <c r="I143" s="33" t="str">
        <f t="shared" si="23"/>
        <v/>
      </c>
      <c r="J143" s="274">
        <f>IF(J144="-",_xlfn.NUMBERVALUE(I143)/100*-1,_xlfn.NUMBERVALUE(I143)/100)</f>
        <v>0</v>
      </c>
      <c r="K143" s="114"/>
      <c r="L143" s="31" t="s">
        <v>1699</v>
      </c>
      <c r="M143" s="31"/>
      <c r="N143" s="95"/>
      <c r="O143" s="95"/>
    </row>
    <row r="144" spans="1:15" s="36" customFormat="1" ht="23.25" customHeight="1">
      <c r="A144" s="26">
        <f t="shared" si="39"/>
        <v>113</v>
      </c>
      <c r="B144" s="27">
        <v>1</v>
      </c>
      <c r="C144" s="26" t="s">
        <v>1700</v>
      </c>
      <c r="D144" s="26" t="s">
        <v>1171</v>
      </c>
      <c r="E144" s="26" t="s">
        <v>208</v>
      </c>
      <c r="F144" s="35" t="s">
        <v>182</v>
      </c>
      <c r="G144" s="31">
        <v>631</v>
      </c>
      <c r="H144" s="32">
        <v>1</v>
      </c>
      <c r="I144" s="33" t="str">
        <f t="shared" si="23"/>
        <v/>
      </c>
      <c r="J144" s="33" t="str">
        <f t="shared" ref="J144" si="43">I144</f>
        <v/>
      </c>
      <c r="K144" s="114"/>
      <c r="L144" s="31"/>
      <c r="M144" s="31"/>
      <c r="N144" s="95"/>
      <c r="O144" s="95"/>
    </row>
    <row r="145" spans="1:28" s="36" customFormat="1" ht="22.5">
      <c r="A145" s="26">
        <f t="shared" si="39"/>
        <v>114</v>
      </c>
      <c r="B145" s="27">
        <v>1</v>
      </c>
      <c r="C145" s="26" t="s">
        <v>1701</v>
      </c>
      <c r="D145" s="26" t="s">
        <v>306</v>
      </c>
      <c r="E145" s="26"/>
      <c r="F145" s="35"/>
      <c r="G145" s="31">
        <v>632</v>
      </c>
      <c r="H145" s="32">
        <v>12</v>
      </c>
      <c r="I145" s="33" t="str">
        <f t="shared" si="23"/>
        <v/>
      </c>
      <c r="J145" s="33" t="str">
        <f>I145</f>
        <v/>
      </c>
      <c r="K145" s="114" t="s">
        <v>1702</v>
      </c>
      <c r="L145" s="31" t="s">
        <v>1702</v>
      </c>
      <c r="M145" s="31"/>
      <c r="N145" s="95"/>
      <c r="O145" s="95"/>
    </row>
    <row r="146" spans="1:28" s="36" customFormat="1" ht="12.75" outlineLevel="1">
      <c r="A146" s="35">
        <f t="shared" si="39"/>
        <v>114.1</v>
      </c>
      <c r="B146" s="37">
        <v>2</v>
      </c>
      <c r="C146" s="35" t="s">
        <v>1703</v>
      </c>
      <c r="D146" s="35" t="s">
        <v>310</v>
      </c>
      <c r="E146" s="35"/>
      <c r="F146" s="35" t="s">
        <v>156</v>
      </c>
      <c r="G146" s="31">
        <v>632</v>
      </c>
      <c r="H146" s="32">
        <v>2</v>
      </c>
      <c r="I146" s="33" t="str">
        <f t="shared" si="23"/>
        <v/>
      </c>
      <c r="J146" s="33" t="str">
        <f t="shared" ref="J146:J150" si="44">I146</f>
        <v/>
      </c>
      <c r="K146" s="34"/>
      <c r="L146" s="35"/>
      <c r="M146" s="35"/>
      <c r="N146" s="98"/>
      <c r="O146" s="98"/>
      <c r="P146" s="95"/>
      <c r="Q146" s="95"/>
      <c r="R146" s="95"/>
      <c r="S146" s="95"/>
      <c r="T146" s="95"/>
      <c r="U146" s="95"/>
      <c r="V146" s="95"/>
      <c r="W146" s="95"/>
      <c r="X146" s="95"/>
      <c r="Y146" s="95"/>
      <c r="Z146" s="95"/>
      <c r="AA146" s="95"/>
      <c r="AB146" s="95"/>
    </row>
    <row r="147" spans="1:28" s="36" customFormat="1" ht="12.75" outlineLevel="1">
      <c r="A147" s="35">
        <f t="shared" si="39"/>
        <v>114.19999999999999</v>
      </c>
      <c r="B147" s="37">
        <v>2</v>
      </c>
      <c r="C147" s="35" t="s">
        <v>1704</v>
      </c>
      <c r="D147" s="35" t="s">
        <v>312</v>
      </c>
      <c r="E147" s="35"/>
      <c r="F147" s="35" t="s">
        <v>313</v>
      </c>
      <c r="G147" s="31">
        <v>634</v>
      </c>
      <c r="H147" s="32">
        <v>9</v>
      </c>
      <c r="I147" s="33" t="str">
        <f t="shared" si="23"/>
        <v/>
      </c>
      <c r="J147" s="33" t="str">
        <f t="shared" si="44"/>
        <v/>
      </c>
      <c r="K147" s="34"/>
      <c r="L147" s="35"/>
      <c r="M147" s="35"/>
      <c r="N147" s="98"/>
      <c r="O147" s="98"/>
      <c r="P147" s="95"/>
      <c r="Q147" s="95"/>
      <c r="R147" s="95"/>
      <c r="S147" s="95"/>
      <c r="T147" s="95"/>
      <c r="U147" s="95"/>
      <c r="V147" s="95"/>
      <c r="W147" s="95"/>
      <c r="X147" s="95"/>
      <c r="Y147" s="95"/>
      <c r="Z147" s="95"/>
      <c r="AA147" s="95"/>
      <c r="AB147" s="95"/>
    </row>
    <row r="148" spans="1:28" s="36" customFormat="1" ht="22.5" outlineLevel="1">
      <c r="A148" s="35">
        <f t="shared" si="39"/>
        <v>114.29999999999998</v>
      </c>
      <c r="B148" s="37">
        <v>2</v>
      </c>
      <c r="C148" s="35" t="s">
        <v>1705</v>
      </c>
      <c r="D148" s="35" t="s">
        <v>315</v>
      </c>
      <c r="E148" s="35"/>
      <c r="F148" s="35" t="s">
        <v>182</v>
      </c>
      <c r="G148" s="31">
        <v>643</v>
      </c>
      <c r="H148" s="32">
        <v>1</v>
      </c>
      <c r="I148" s="33" t="str">
        <f t="shared" si="23"/>
        <v/>
      </c>
      <c r="J148" s="33" t="str">
        <f t="shared" si="44"/>
        <v/>
      </c>
      <c r="K148" s="34"/>
      <c r="L148" s="35"/>
      <c r="M148" s="35"/>
      <c r="N148" s="98"/>
      <c r="O148" s="98"/>
      <c r="P148" s="95"/>
      <c r="Q148" s="95"/>
      <c r="R148" s="95"/>
      <c r="S148" s="95"/>
      <c r="T148" s="95"/>
      <c r="U148" s="95"/>
      <c r="V148" s="95"/>
      <c r="W148" s="95"/>
      <c r="X148" s="95"/>
      <c r="Y148" s="95"/>
      <c r="Z148" s="95"/>
      <c r="AA148" s="95"/>
      <c r="AB148" s="95"/>
    </row>
    <row r="149" spans="1:28" s="36" customFormat="1" ht="12.75">
      <c r="A149" s="26">
        <f t="shared" si="39"/>
        <v>115</v>
      </c>
      <c r="B149" s="27">
        <v>1</v>
      </c>
      <c r="C149" s="26" t="s">
        <v>1706</v>
      </c>
      <c r="D149" s="26" t="s">
        <v>1707</v>
      </c>
      <c r="E149" s="26"/>
      <c r="F149" s="137" t="s">
        <v>254</v>
      </c>
      <c r="G149" s="31">
        <v>644</v>
      </c>
      <c r="H149" s="32">
        <v>6</v>
      </c>
      <c r="I149" s="33" t="str">
        <f t="shared" si="23"/>
        <v/>
      </c>
      <c r="J149" s="33" t="str">
        <f t="shared" si="44"/>
        <v/>
      </c>
      <c r="K149" s="114"/>
      <c r="L149" s="31"/>
      <c r="M149" s="31"/>
      <c r="N149" s="95"/>
      <c r="O149" s="95"/>
    </row>
    <row r="150" spans="1:28" s="36" customFormat="1" ht="12.75">
      <c r="A150" s="26">
        <f t="shared" si="39"/>
        <v>116</v>
      </c>
      <c r="B150" s="27">
        <v>1</v>
      </c>
      <c r="C150" s="26" t="s">
        <v>1708</v>
      </c>
      <c r="D150" s="26" t="s">
        <v>1709</v>
      </c>
      <c r="E150" s="26"/>
      <c r="F150" s="137" t="s">
        <v>846</v>
      </c>
      <c r="G150" s="31">
        <v>650</v>
      </c>
      <c r="H150" s="32">
        <v>7</v>
      </c>
      <c r="I150" s="33" t="str">
        <f t="shared" si="23"/>
        <v/>
      </c>
      <c r="J150" s="33" t="str">
        <f t="shared" si="44"/>
        <v/>
      </c>
      <c r="K150" s="114"/>
      <c r="L150" s="31"/>
      <c r="M150" s="31"/>
      <c r="N150" s="95"/>
      <c r="O150" s="95"/>
    </row>
    <row r="151" spans="1:28" s="36" customFormat="1" ht="12.75">
      <c r="A151" s="26">
        <f t="shared" si="39"/>
        <v>117</v>
      </c>
      <c r="B151" s="27">
        <v>1</v>
      </c>
      <c r="C151" s="26" t="s">
        <v>1710</v>
      </c>
      <c r="D151" s="26" t="s">
        <v>1711</v>
      </c>
      <c r="E151" s="26"/>
      <c r="F151" s="137" t="s">
        <v>837</v>
      </c>
      <c r="G151" s="31">
        <v>657</v>
      </c>
      <c r="H151" s="32">
        <v>15</v>
      </c>
      <c r="I151" s="33" t="str">
        <f t="shared" si="23"/>
        <v/>
      </c>
      <c r="J151" s="246">
        <f>_xlfn.NUMBERVALUE(I151)</f>
        <v>0</v>
      </c>
      <c r="K151" s="114" t="s">
        <v>1399</v>
      </c>
      <c r="L151" s="114" t="s">
        <v>1399</v>
      </c>
      <c r="M151" s="114"/>
      <c r="N151" s="95"/>
      <c r="O151" s="95"/>
    </row>
    <row r="152" spans="1:28" s="36" customFormat="1" ht="12.75">
      <c r="A152" s="26">
        <f t="shared" si="39"/>
        <v>118</v>
      </c>
      <c r="B152" s="27">
        <v>1</v>
      </c>
      <c r="C152" s="26" t="s">
        <v>1712</v>
      </c>
      <c r="D152" s="26" t="s">
        <v>1713</v>
      </c>
      <c r="E152" s="26"/>
      <c r="F152" s="137" t="s">
        <v>436</v>
      </c>
      <c r="G152" s="31">
        <v>672</v>
      </c>
      <c r="H152" s="32">
        <v>15</v>
      </c>
      <c r="I152" s="33" t="str">
        <f t="shared" si="23"/>
        <v/>
      </c>
      <c r="J152" s="274">
        <f>IF(J153="-",_xlfn.NUMBERVALUE(I152)/100*-1,_xlfn.NUMBERVALUE(I152)/100)</f>
        <v>0</v>
      </c>
      <c r="K152" s="114"/>
      <c r="L152" s="31"/>
      <c r="M152" s="31"/>
      <c r="N152" s="95"/>
      <c r="O152" s="95"/>
    </row>
    <row r="153" spans="1:28" s="36" customFormat="1" ht="33.75" customHeight="1">
      <c r="A153" s="26">
        <f t="shared" si="39"/>
        <v>119</v>
      </c>
      <c r="B153" s="27">
        <v>1</v>
      </c>
      <c r="C153" s="26" t="s">
        <v>1714</v>
      </c>
      <c r="D153" s="26" t="s">
        <v>1715</v>
      </c>
      <c r="E153" s="26" t="s">
        <v>208</v>
      </c>
      <c r="F153" s="35" t="s">
        <v>182</v>
      </c>
      <c r="G153" s="31">
        <v>687</v>
      </c>
      <c r="H153" s="32">
        <v>1</v>
      </c>
      <c r="I153" s="33" t="str">
        <f t="shared" si="23"/>
        <v/>
      </c>
      <c r="J153" s="33" t="str">
        <f t="shared" ref="J153" si="45">I153</f>
        <v/>
      </c>
      <c r="K153" s="114"/>
      <c r="L153" s="31"/>
      <c r="M153" s="31"/>
      <c r="N153" s="95"/>
      <c r="O153" s="95"/>
    </row>
    <row r="154" spans="1:28" s="36" customFormat="1" ht="12.75">
      <c r="A154" s="26">
        <f t="shared" si="39"/>
        <v>120</v>
      </c>
      <c r="B154" s="27">
        <v>1</v>
      </c>
      <c r="C154" s="26" t="s">
        <v>1716</v>
      </c>
      <c r="D154" s="26" t="s">
        <v>1717</v>
      </c>
      <c r="E154" s="26"/>
      <c r="F154" s="137" t="s">
        <v>436</v>
      </c>
      <c r="G154" s="31">
        <v>688</v>
      </c>
      <c r="H154" s="32">
        <v>15</v>
      </c>
      <c r="I154" s="33" t="str">
        <f t="shared" si="23"/>
        <v/>
      </c>
      <c r="J154" s="274">
        <f>IF(J155="-",_xlfn.NUMBERVALUE(I154)/100*-1,_xlfn.NUMBERVALUE(I154)/100)</f>
        <v>0</v>
      </c>
      <c r="K154" s="114"/>
      <c r="L154" s="31"/>
      <c r="M154" s="31"/>
      <c r="N154" s="95"/>
      <c r="O154" s="95"/>
    </row>
    <row r="155" spans="1:28" s="36" customFormat="1" ht="23.25" customHeight="1">
      <c r="A155" s="26">
        <f t="shared" si="39"/>
        <v>121</v>
      </c>
      <c r="B155" s="27">
        <v>1</v>
      </c>
      <c r="C155" s="26" t="s">
        <v>1718</v>
      </c>
      <c r="D155" s="26" t="s">
        <v>1719</v>
      </c>
      <c r="E155" s="26" t="s">
        <v>208</v>
      </c>
      <c r="F155" s="35" t="s">
        <v>182</v>
      </c>
      <c r="G155" s="31">
        <v>703</v>
      </c>
      <c r="H155" s="32">
        <v>1</v>
      </c>
      <c r="I155" s="33" t="str">
        <f t="shared" si="23"/>
        <v/>
      </c>
      <c r="J155" s="33" t="str">
        <f t="shared" ref="J155" si="46">I155</f>
        <v/>
      </c>
      <c r="K155" s="114"/>
      <c r="L155" s="31"/>
      <c r="M155" s="31"/>
      <c r="N155" s="95"/>
      <c r="O155" s="95"/>
    </row>
    <row r="156" spans="1:28" s="36" customFormat="1" ht="22.5">
      <c r="A156" s="26">
        <f t="shared" si="39"/>
        <v>122</v>
      </c>
      <c r="B156" s="27">
        <v>1</v>
      </c>
      <c r="C156" s="26" t="s">
        <v>1720</v>
      </c>
      <c r="D156" s="26" t="s">
        <v>1721</v>
      </c>
      <c r="E156" s="26"/>
      <c r="F156" s="137" t="s">
        <v>436</v>
      </c>
      <c r="G156" s="31">
        <v>704</v>
      </c>
      <c r="H156" s="32">
        <v>15</v>
      </c>
      <c r="I156" s="33" t="str">
        <f t="shared" si="23"/>
        <v/>
      </c>
      <c r="J156" s="274">
        <f>IF(J157="-",_xlfn.NUMBERVALUE(I156)/100*-1,_xlfn.NUMBERVALUE(I156)/100)</f>
        <v>0</v>
      </c>
      <c r="K156" s="114" t="s">
        <v>1561</v>
      </c>
      <c r="L156" s="31" t="s">
        <v>1722</v>
      </c>
      <c r="M156" s="31"/>
      <c r="N156" s="95"/>
      <c r="O156" s="95"/>
    </row>
    <row r="157" spans="1:28" s="36" customFormat="1" ht="23.25" customHeight="1">
      <c r="A157" s="26">
        <f t="shared" si="39"/>
        <v>123</v>
      </c>
      <c r="B157" s="27">
        <v>1</v>
      </c>
      <c r="C157" s="26" t="s">
        <v>1723</v>
      </c>
      <c r="D157" s="26" t="s">
        <v>1724</v>
      </c>
      <c r="E157" s="26" t="s">
        <v>208</v>
      </c>
      <c r="F157" s="35" t="s">
        <v>182</v>
      </c>
      <c r="G157" s="31">
        <v>719</v>
      </c>
      <c r="H157" s="32">
        <v>1</v>
      </c>
      <c r="I157" s="33" t="str">
        <f t="shared" si="23"/>
        <v/>
      </c>
      <c r="J157" s="33" t="str">
        <f t="shared" ref="J157" si="47">I157</f>
        <v/>
      </c>
      <c r="K157" s="114"/>
      <c r="L157" s="31"/>
      <c r="M157" s="31"/>
      <c r="N157" s="95"/>
      <c r="O157" s="95"/>
    </row>
    <row r="158" spans="1:28" s="36" customFormat="1" ht="22.5">
      <c r="A158" s="26">
        <f t="shared" si="39"/>
        <v>124</v>
      </c>
      <c r="B158" s="27">
        <v>1</v>
      </c>
      <c r="C158" s="26" t="s">
        <v>1725</v>
      </c>
      <c r="D158" s="26" t="s">
        <v>405</v>
      </c>
      <c r="E158" s="26"/>
      <c r="F158" s="137" t="s">
        <v>436</v>
      </c>
      <c r="G158" s="31">
        <v>720</v>
      </c>
      <c r="H158" s="32">
        <v>15</v>
      </c>
      <c r="I158" s="33" t="str">
        <f t="shared" si="23"/>
        <v/>
      </c>
      <c r="J158" s="274">
        <f>IF(J159="-",_xlfn.NUMBERVALUE(I158)/100*-1,_xlfn.NUMBERVALUE(I158)/100)</f>
        <v>0</v>
      </c>
      <c r="K158" s="114" t="s">
        <v>1561</v>
      </c>
      <c r="L158" s="31" t="s">
        <v>1726</v>
      </c>
      <c r="M158" s="31"/>
      <c r="N158" s="95"/>
      <c r="O158" s="95"/>
    </row>
    <row r="159" spans="1:28" s="36" customFormat="1" ht="23.25" customHeight="1">
      <c r="A159" s="26">
        <f t="shared" si="39"/>
        <v>125</v>
      </c>
      <c r="B159" s="27">
        <v>1</v>
      </c>
      <c r="C159" s="26" t="s">
        <v>1727</v>
      </c>
      <c r="D159" s="26" t="s">
        <v>408</v>
      </c>
      <c r="E159" s="26" t="s">
        <v>208</v>
      </c>
      <c r="F159" s="35" t="s">
        <v>182</v>
      </c>
      <c r="G159" s="31">
        <v>735</v>
      </c>
      <c r="H159" s="32">
        <v>1</v>
      </c>
      <c r="I159" s="33" t="str">
        <f t="shared" si="23"/>
        <v/>
      </c>
      <c r="J159" s="33" t="str">
        <f t="shared" ref="J159" si="48">I159</f>
        <v/>
      </c>
      <c r="K159" s="114"/>
      <c r="L159" s="31"/>
      <c r="M159" s="31"/>
      <c r="N159" s="95"/>
      <c r="O159" s="95"/>
    </row>
    <row r="160" spans="1:28" s="36" customFormat="1" ht="12.75" customHeight="1">
      <c r="A160" s="26">
        <f t="shared" si="39"/>
        <v>126</v>
      </c>
      <c r="B160" s="27">
        <v>1</v>
      </c>
      <c r="C160" s="26" t="s">
        <v>1013</v>
      </c>
      <c r="D160" s="26"/>
      <c r="E160" s="26"/>
      <c r="F160" s="137"/>
      <c r="G160" s="31">
        <v>736</v>
      </c>
      <c r="H160" s="32">
        <v>64</v>
      </c>
      <c r="I160" s="33" t="str">
        <f t="shared" si="23"/>
        <v/>
      </c>
      <c r="J160" s="33">
        <f t="shared" si="41"/>
        <v>0</v>
      </c>
      <c r="K160" s="114"/>
      <c r="L160" s="31"/>
      <c r="M160" s="31"/>
      <c r="N160" s="95"/>
      <c r="O160" s="95"/>
    </row>
    <row r="161" spans="1:23" s="59" customFormat="1" ht="12.75" customHeight="1">
      <c r="A161" s="26">
        <f t="shared" si="39"/>
        <v>127</v>
      </c>
      <c r="B161" s="27">
        <v>1</v>
      </c>
      <c r="C161" s="26" t="s">
        <v>1728</v>
      </c>
      <c r="D161" s="26" t="s">
        <v>749</v>
      </c>
      <c r="E161" s="26" t="s">
        <v>750</v>
      </c>
      <c r="F161" s="35" t="s">
        <v>182</v>
      </c>
      <c r="G161" s="31">
        <v>800</v>
      </c>
      <c r="H161" s="32">
        <v>1</v>
      </c>
      <c r="I161" s="33" t="str">
        <f t="shared" si="23"/>
        <v/>
      </c>
      <c r="J161" s="33" t="str">
        <f t="shared" ref="J161" si="49">I161</f>
        <v/>
      </c>
      <c r="K161" s="114"/>
      <c r="L161" s="31"/>
      <c r="M161" s="31"/>
      <c r="N161" s="104"/>
      <c r="O161" s="104"/>
    </row>
    <row r="162" spans="1:23" s="73" customFormat="1" ht="12.75" customHeight="1">
      <c r="A162" s="105"/>
      <c r="B162" s="106"/>
      <c r="C162" s="69" t="s">
        <v>1729</v>
      </c>
      <c r="D162" s="67"/>
      <c r="E162" s="67"/>
      <c r="F162" s="67"/>
      <c r="G162" s="67"/>
      <c r="H162" s="70"/>
      <c r="I162" s="131"/>
      <c r="J162" s="131"/>
      <c r="K162" s="72"/>
      <c r="L162" s="72"/>
      <c r="M162" s="72"/>
      <c r="N162" s="107"/>
      <c r="O162" s="107"/>
      <c r="P162" s="108"/>
      <c r="Q162" s="108"/>
      <c r="R162" s="108"/>
      <c r="S162" s="108"/>
      <c r="T162" s="108"/>
      <c r="U162" s="108"/>
      <c r="V162" s="108"/>
      <c r="W162" s="108"/>
    </row>
    <row r="163" spans="1:23" s="88" customFormat="1" ht="12.75" customHeight="1" outlineLevel="1">
      <c r="A163" s="26">
        <f>IF(B163=1,TRUNC(A161)+1,A161+0.1)</f>
        <v>128</v>
      </c>
      <c r="B163" s="74">
        <v>1</v>
      </c>
      <c r="C163" s="75" t="s">
        <v>1730</v>
      </c>
      <c r="D163" s="75" t="s">
        <v>1191</v>
      </c>
      <c r="E163" s="75"/>
      <c r="F163" s="76" t="s">
        <v>852</v>
      </c>
      <c r="G163" s="76">
        <v>801</v>
      </c>
      <c r="H163" s="77">
        <v>12</v>
      </c>
      <c r="I163" s="33" t="str">
        <f t="shared" si="23"/>
        <v/>
      </c>
      <c r="J163" s="243">
        <f t="shared" si="41"/>
        <v>0</v>
      </c>
      <c r="K163" s="78"/>
      <c r="L163" s="76"/>
      <c r="M163" s="76"/>
      <c r="N163" s="138"/>
      <c r="O163" s="138"/>
    </row>
    <row r="164" spans="1:23" s="88" customFormat="1" ht="22.5" outlineLevel="1">
      <c r="A164" s="26">
        <f t="shared" si="39"/>
        <v>129</v>
      </c>
      <c r="B164" s="74">
        <v>1</v>
      </c>
      <c r="C164" s="75" t="s">
        <v>1731</v>
      </c>
      <c r="D164" s="75" t="s">
        <v>1732</v>
      </c>
      <c r="E164" s="75"/>
      <c r="F164" s="76" t="s">
        <v>855</v>
      </c>
      <c r="G164" s="76">
        <v>813</v>
      </c>
      <c r="H164" s="77">
        <v>10</v>
      </c>
      <c r="I164" s="33" t="str">
        <f t="shared" ref="I164:I174" si="50">MID($I$1,G164,H164)</f>
        <v/>
      </c>
      <c r="J164" s="274">
        <f>IF(J165="-",_xlfn.NUMBERVALUE(I164)/1000000*-1,_xlfn.NUMBERVALUE(I164)/1000000)</f>
        <v>0</v>
      </c>
      <c r="K164" s="78"/>
      <c r="L164" s="76"/>
      <c r="M164" s="76"/>
      <c r="N164" s="138"/>
      <c r="O164" s="138"/>
    </row>
    <row r="165" spans="1:23" s="88" customFormat="1" ht="23.25" customHeight="1" outlineLevel="1">
      <c r="A165" s="26">
        <f t="shared" si="39"/>
        <v>130</v>
      </c>
      <c r="B165" s="74">
        <v>1</v>
      </c>
      <c r="C165" s="75" t="s">
        <v>1733</v>
      </c>
      <c r="D165" s="75" t="s">
        <v>422</v>
      </c>
      <c r="E165" s="26" t="s">
        <v>208</v>
      </c>
      <c r="F165" s="76" t="s">
        <v>182</v>
      </c>
      <c r="G165" s="76">
        <v>823</v>
      </c>
      <c r="H165" s="77">
        <v>1</v>
      </c>
      <c r="I165" s="33" t="str">
        <f t="shared" si="50"/>
        <v/>
      </c>
      <c r="J165" s="33" t="str">
        <f t="shared" ref="J165:J177" si="51">I165</f>
        <v/>
      </c>
      <c r="K165" s="78"/>
      <c r="L165" s="76"/>
      <c r="M165" s="76"/>
      <c r="N165" s="138"/>
      <c r="O165" s="138"/>
    </row>
    <row r="166" spans="1:23" s="88" customFormat="1" ht="46.5" customHeight="1" outlineLevel="1">
      <c r="A166" s="26">
        <f t="shared" si="39"/>
        <v>131</v>
      </c>
      <c r="B166" s="74">
        <v>1</v>
      </c>
      <c r="C166" s="75" t="s">
        <v>1734</v>
      </c>
      <c r="D166" s="75" t="s">
        <v>860</v>
      </c>
      <c r="E166" s="75" t="s">
        <v>861</v>
      </c>
      <c r="F166" s="76" t="s">
        <v>182</v>
      </c>
      <c r="G166" s="76">
        <v>824</v>
      </c>
      <c r="H166" s="77">
        <v>1</v>
      </c>
      <c r="I166" s="33" t="str">
        <f t="shared" si="50"/>
        <v/>
      </c>
      <c r="J166" s="33" t="str">
        <f t="shared" si="51"/>
        <v/>
      </c>
      <c r="K166" s="78"/>
      <c r="L166" s="76"/>
      <c r="M166" s="76"/>
      <c r="N166" s="138"/>
      <c r="O166" s="138"/>
    </row>
    <row r="167" spans="1:23" s="88" customFormat="1" ht="12.75" customHeight="1" outlineLevel="1">
      <c r="A167" s="26">
        <f t="shared" si="39"/>
        <v>132</v>
      </c>
      <c r="B167" s="74">
        <v>1</v>
      </c>
      <c r="C167" s="75" t="s">
        <v>1735</v>
      </c>
      <c r="D167" s="75" t="s">
        <v>863</v>
      </c>
      <c r="E167" s="75"/>
      <c r="F167" s="76" t="s">
        <v>436</v>
      </c>
      <c r="G167" s="76">
        <v>825</v>
      </c>
      <c r="H167" s="77">
        <v>15</v>
      </c>
      <c r="I167" s="33" t="str">
        <f t="shared" si="50"/>
        <v/>
      </c>
      <c r="J167" s="274">
        <f>IF(J168="-",_xlfn.NUMBERVALUE(I167)/100*-1,_xlfn.NUMBERVALUE(I167)/100)</f>
        <v>0</v>
      </c>
      <c r="K167" s="78"/>
      <c r="L167" s="76"/>
      <c r="M167" s="76"/>
      <c r="N167" s="138"/>
      <c r="O167" s="138"/>
    </row>
    <row r="168" spans="1:23" s="88" customFormat="1" ht="23.25" customHeight="1" outlineLevel="1">
      <c r="A168" s="26">
        <f t="shared" si="39"/>
        <v>133</v>
      </c>
      <c r="B168" s="74">
        <v>1</v>
      </c>
      <c r="C168" s="75" t="s">
        <v>1736</v>
      </c>
      <c r="D168" s="75" t="s">
        <v>865</v>
      </c>
      <c r="E168" s="26" t="s">
        <v>208</v>
      </c>
      <c r="F168" s="76" t="s">
        <v>182</v>
      </c>
      <c r="G168" s="76">
        <v>840</v>
      </c>
      <c r="H168" s="77">
        <v>1</v>
      </c>
      <c r="I168" s="33" t="str">
        <f t="shared" si="50"/>
        <v/>
      </c>
      <c r="J168" s="33" t="str">
        <f t="shared" si="51"/>
        <v/>
      </c>
      <c r="K168" s="78"/>
      <c r="L168" s="76"/>
      <c r="M168" s="76"/>
      <c r="N168" s="138"/>
      <c r="O168" s="138"/>
    </row>
    <row r="169" spans="1:23" s="88" customFormat="1" ht="12.75" customHeight="1" outlineLevel="1">
      <c r="A169" s="26">
        <f t="shared" si="39"/>
        <v>134</v>
      </c>
      <c r="B169" s="74">
        <v>1</v>
      </c>
      <c r="C169" s="75" t="s">
        <v>1712</v>
      </c>
      <c r="D169" s="75" t="s">
        <v>867</v>
      </c>
      <c r="E169" s="75"/>
      <c r="F169" s="76" t="s">
        <v>436</v>
      </c>
      <c r="G169" s="76">
        <v>841</v>
      </c>
      <c r="H169" s="77">
        <v>15</v>
      </c>
      <c r="I169" s="33" t="str">
        <f t="shared" si="50"/>
        <v/>
      </c>
      <c r="J169" s="274">
        <f>IF(J170="-",_xlfn.NUMBERVALUE(I169)/100*-1,_xlfn.NUMBERVALUE(I169)/100)</f>
        <v>0</v>
      </c>
      <c r="K169" s="78"/>
      <c r="L169" s="76"/>
      <c r="M169" s="76"/>
      <c r="N169" s="138"/>
      <c r="O169" s="138"/>
    </row>
    <row r="170" spans="1:23" s="88" customFormat="1" ht="23.25" customHeight="1" outlineLevel="1">
      <c r="A170" s="26">
        <f t="shared" si="39"/>
        <v>135</v>
      </c>
      <c r="B170" s="74">
        <v>1</v>
      </c>
      <c r="C170" s="75" t="s">
        <v>1737</v>
      </c>
      <c r="D170" s="75" t="s">
        <v>869</v>
      </c>
      <c r="E170" s="26" t="s">
        <v>208</v>
      </c>
      <c r="F170" s="76" t="s">
        <v>182</v>
      </c>
      <c r="G170" s="76">
        <v>856</v>
      </c>
      <c r="H170" s="77">
        <v>1</v>
      </c>
      <c r="I170" s="33" t="str">
        <f t="shared" si="50"/>
        <v/>
      </c>
      <c r="J170" s="33" t="str">
        <f t="shared" si="51"/>
        <v/>
      </c>
      <c r="K170" s="78"/>
      <c r="L170" s="76"/>
      <c r="M170" s="76"/>
      <c r="N170" s="138"/>
      <c r="O170" s="138"/>
    </row>
    <row r="171" spans="1:23" s="88" customFormat="1" ht="12.75" customHeight="1" outlineLevel="1">
      <c r="A171" s="26">
        <f t="shared" si="39"/>
        <v>136</v>
      </c>
      <c r="B171" s="74">
        <v>1</v>
      </c>
      <c r="C171" s="75" t="s">
        <v>1738</v>
      </c>
      <c r="D171" s="75" t="s">
        <v>877</v>
      </c>
      <c r="E171" s="75"/>
      <c r="F171" s="76" t="s">
        <v>878</v>
      </c>
      <c r="G171" s="76">
        <v>857</v>
      </c>
      <c r="H171" s="77">
        <v>40</v>
      </c>
      <c r="I171" s="33" t="str">
        <f t="shared" si="50"/>
        <v/>
      </c>
      <c r="J171" s="33" t="str">
        <f t="shared" si="51"/>
        <v/>
      </c>
      <c r="K171" s="78"/>
      <c r="L171" s="76"/>
      <c r="M171" s="76"/>
      <c r="N171" s="138"/>
      <c r="O171" s="138"/>
    </row>
    <row r="172" spans="1:23" s="88" customFormat="1" ht="12.75" customHeight="1" outlineLevel="1">
      <c r="A172" s="26">
        <f t="shared" si="39"/>
        <v>137</v>
      </c>
      <c r="B172" s="74">
        <v>1</v>
      </c>
      <c r="C172" s="75" t="s">
        <v>1739</v>
      </c>
      <c r="D172" s="75" t="s">
        <v>880</v>
      </c>
      <c r="E172" s="75"/>
      <c r="F172" s="76" t="s">
        <v>878</v>
      </c>
      <c r="G172" s="76">
        <v>897</v>
      </c>
      <c r="H172" s="77">
        <v>40</v>
      </c>
      <c r="I172" s="33" t="str">
        <f t="shared" si="50"/>
        <v/>
      </c>
      <c r="J172" s="33" t="str">
        <f t="shared" si="51"/>
        <v/>
      </c>
      <c r="K172" s="78"/>
      <c r="L172" s="76"/>
      <c r="M172" s="76"/>
      <c r="N172" s="138"/>
      <c r="O172" s="138"/>
    </row>
    <row r="173" spans="1:23" s="88" customFormat="1" ht="12.75" customHeight="1" outlineLevel="1">
      <c r="A173" s="26">
        <f t="shared" si="39"/>
        <v>138</v>
      </c>
      <c r="B173" s="74">
        <v>1</v>
      </c>
      <c r="C173" s="75" t="s">
        <v>1740</v>
      </c>
      <c r="D173" s="75" t="s">
        <v>895</v>
      </c>
      <c r="E173" s="75"/>
      <c r="F173" s="76" t="s">
        <v>176</v>
      </c>
      <c r="G173" s="76">
        <v>937</v>
      </c>
      <c r="H173" s="77">
        <v>20</v>
      </c>
      <c r="I173" s="33" t="str">
        <f t="shared" si="50"/>
        <v/>
      </c>
      <c r="J173" s="33" t="str">
        <f t="shared" si="51"/>
        <v/>
      </c>
      <c r="K173" s="78"/>
      <c r="L173" s="76"/>
      <c r="M173" s="76"/>
      <c r="N173" s="138"/>
      <c r="O173" s="138"/>
    </row>
    <row r="174" spans="1:23" s="88" customFormat="1" ht="12" customHeight="1" outlineLevel="1">
      <c r="A174" s="26">
        <f t="shared" si="39"/>
        <v>139</v>
      </c>
      <c r="B174" s="74">
        <v>1</v>
      </c>
      <c r="C174" s="75" t="s">
        <v>1741</v>
      </c>
      <c r="D174" s="75" t="s">
        <v>1742</v>
      </c>
      <c r="E174" s="75"/>
      <c r="F174" s="76" t="s">
        <v>176</v>
      </c>
      <c r="G174" s="76">
        <v>957</v>
      </c>
      <c r="H174" s="77">
        <v>20</v>
      </c>
      <c r="I174" s="33" t="str">
        <f t="shared" si="50"/>
        <v/>
      </c>
      <c r="J174" s="33" t="str">
        <f t="shared" si="51"/>
        <v/>
      </c>
      <c r="K174" s="78"/>
      <c r="L174" s="76"/>
      <c r="M174" s="76"/>
      <c r="N174" s="138"/>
      <c r="O174" s="138"/>
    </row>
    <row r="175" spans="1:23" s="5" customFormat="1" ht="12.75" customHeight="1" outlineLevel="1">
      <c r="A175" s="26">
        <f t="shared" ref="A175" si="52">IF(B175=1,TRUNC(A174)+1,A174+0.1)</f>
        <v>140</v>
      </c>
      <c r="B175" s="74">
        <v>1</v>
      </c>
      <c r="C175" s="75" t="s">
        <v>5201</v>
      </c>
      <c r="D175" s="75" t="s">
        <v>5202</v>
      </c>
      <c r="E175" s="75"/>
      <c r="F175" s="76" t="s">
        <v>920</v>
      </c>
      <c r="G175" s="76">
        <v>977</v>
      </c>
      <c r="H175" s="77">
        <v>70</v>
      </c>
      <c r="I175" s="231" t="str">
        <f t="shared" ref="I175" si="53">MID($I$1,G175,H175)</f>
        <v/>
      </c>
      <c r="J175" s="231" t="str">
        <f t="shared" si="51"/>
        <v/>
      </c>
      <c r="K175" s="78" t="s">
        <v>5204</v>
      </c>
      <c r="L175" s="76"/>
      <c r="M175" s="76"/>
      <c r="N175" s="139"/>
      <c r="O175" s="139"/>
    </row>
    <row r="176" spans="1:23" s="5" customFormat="1" ht="12.75" customHeight="1" outlineLevel="1">
      <c r="A176" s="26">
        <f t="shared" ref="A176:A180" si="54">IF(B176=1,TRUNC(A175)+1,A175+0.1)</f>
        <v>141</v>
      </c>
      <c r="B176" s="74">
        <v>1</v>
      </c>
      <c r="C176" s="75" t="s">
        <v>5213</v>
      </c>
      <c r="D176" s="75" t="s">
        <v>5214</v>
      </c>
      <c r="E176" s="75"/>
      <c r="F176" s="76" t="s">
        <v>4405</v>
      </c>
      <c r="G176" s="76">
        <v>1047</v>
      </c>
      <c r="H176" s="77">
        <v>100</v>
      </c>
      <c r="I176" s="33" t="str">
        <f t="shared" ref="I176" si="55">MID($I$1,G176,H176)</f>
        <v/>
      </c>
      <c r="J176" s="33" t="str">
        <f t="shared" si="51"/>
        <v/>
      </c>
      <c r="K176" s="78" t="s">
        <v>5215</v>
      </c>
      <c r="L176" s="76"/>
      <c r="M176" s="76"/>
      <c r="N176" s="139"/>
      <c r="O176" s="139"/>
    </row>
    <row r="177" spans="1:15" s="5" customFormat="1" ht="33.75" outlineLevel="1">
      <c r="A177" s="26">
        <f t="shared" si="54"/>
        <v>142</v>
      </c>
      <c r="B177" s="74">
        <v>1</v>
      </c>
      <c r="C177" s="75" t="s">
        <v>5460</v>
      </c>
      <c r="D177" s="75" t="s">
        <v>5458</v>
      </c>
      <c r="E177" s="75"/>
      <c r="F177" s="76" t="s">
        <v>1315</v>
      </c>
      <c r="G177" s="76">
        <f>G176+H176</f>
        <v>1147</v>
      </c>
      <c r="H177" s="77">
        <v>50</v>
      </c>
      <c r="I177" s="33" t="str">
        <f>MID($I$1,G177,H177)</f>
        <v/>
      </c>
      <c r="J177" s="33" t="str">
        <f t="shared" si="51"/>
        <v/>
      </c>
      <c r="K177" s="78" t="s">
        <v>5457</v>
      </c>
      <c r="L177" s="76" t="s">
        <v>5457</v>
      </c>
      <c r="M177" s="76"/>
      <c r="N177" s="139"/>
      <c r="O177" s="139"/>
    </row>
    <row r="178" spans="1:15" s="88" customFormat="1" ht="12.75" customHeight="1" outlineLevel="1">
      <c r="A178" s="26">
        <f t="shared" si="54"/>
        <v>143</v>
      </c>
      <c r="B178" s="74">
        <v>1</v>
      </c>
      <c r="C178" s="75" t="s">
        <v>5679</v>
      </c>
      <c r="D178" s="75" t="s">
        <v>5681</v>
      </c>
      <c r="E178" s="75"/>
      <c r="F178" s="76" t="s">
        <v>215</v>
      </c>
      <c r="G178" s="76">
        <f>G177+H177</f>
        <v>1197</v>
      </c>
      <c r="H178" s="77">
        <v>9</v>
      </c>
      <c r="I178" s="192" t="str">
        <f t="shared" ref="I178:I180" si="56">MID($I$1,G178,H178)</f>
        <v/>
      </c>
      <c r="J178" s="281">
        <f>IF(J179="-",_xlfn.NUMBERVALUE(I178)/100000*-1,_xlfn.NUMBERVALUE(I178)/100000)</f>
        <v>0</v>
      </c>
      <c r="K178" s="78"/>
      <c r="L178" s="76"/>
      <c r="M178" s="76"/>
      <c r="N178" s="138"/>
      <c r="O178" s="138"/>
    </row>
    <row r="179" spans="1:15" s="88" customFormat="1" ht="23.25" customHeight="1" outlineLevel="1">
      <c r="A179" s="26">
        <f t="shared" si="54"/>
        <v>144</v>
      </c>
      <c r="B179" s="74">
        <v>1</v>
      </c>
      <c r="C179" s="75" t="s">
        <v>5680</v>
      </c>
      <c r="D179" s="75" t="s">
        <v>5682</v>
      </c>
      <c r="E179" s="26" t="s">
        <v>208</v>
      </c>
      <c r="F179" s="76" t="s">
        <v>182</v>
      </c>
      <c r="G179" s="76">
        <f>G178+H178</f>
        <v>1206</v>
      </c>
      <c r="H179" s="77">
        <v>1</v>
      </c>
      <c r="I179" s="33" t="str">
        <f t="shared" si="56"/>
        <v/>
      </c>
      <c r="J179" s="33" t="str">
        <f t="shared" ref="J179" si="57">I179</f>
        <v/>
      </c>
      <c r="K179" s="78"/>
      <c r="L179" s="76"/>
      <c r="M179" s="76"/>
      <c r="N179" s="138"/>
      <c r="O179" s="138"/>
    </row>
    <row r="180" spans="1:15" s="36" customFormat="1" ht="13.5" thickBot="1">
      <c r="A180" s="26">
        <f t="shared" si="54"/>
        <v>145</v>
      </c>
      <c r="B180" s="27">
        <v>1</v>
      </c>
      <c r="C180" s="26" t="s">
        <v>5781</v>
      </c>
      <c r="D180" s="26" t="s">
        <v>5782</v>
      </c>
      <c r="E180" s="26"/>
      <c r="F180" s="35" t="s">
        <v>342</v>
      </c>
      <c r="G180" s="31">
        <f>G179+H179</f>
        <v>1207</v>
      </c>
      <c r="H180" s="32">
        <v>8</v>
      </c>
      <c r="I180" s="133" t="str">
        <f t="shared" si="56"/>
        <v/>
      </c>
      <c r="J180" s="319" t="str">
        <f>IF(AND(I180&lt;&gt;"",I180&lt;&gt;"00000000"),DATE(LEFT(I180,4),MID(I180,5,2),RIGHT(I180,2)),"")</f>
        <v/>
      </c>
      <c r="K180" s="114" t="s">
        <v>348</v>
      </c>
      <c r="L180" s="114" t="s">
        <v>348</v>
      </c>
      <c r="M180" s="31"/>
      <c r="N180" s="95"/>
      <c r="O180" s="95"/>
    </row>
    <row r="181" spans="1:15" ht="15.95" customHeight="1" thickTop="1"/>
  </sheetData>
  <autoFilter ref="A1:M179" xr:uid="{00000000-0009-0000-0000-000006000000}">
    <filterColumn colId="12">
      <filters blank="1"/>
    </filterColumn>
  </autoFilter>
  <conditionalFormatting sqref="B126:L126 A2:L4 A5:J5 M18:M59 M2:M16 M61:M71 A181:M204 D175:L177 A6:L15 K16:L16 A16:I22 K18:L22 K70:L71 A70:I74 K73:M74 A115:I121 K115:M121 B125:I125 K125:L125 A146:I151 K146:L150 A152:M174 A23:L69 A75:M114 A127:L145">
    <cfRule type="expression" dxfId="724" priority="34">
      <formula>$K2&lt;&gt;""</formula>
    </cfRule>
  </conditionalFormatting>
  <conditionalFormatting sqref="K17">
    <cfRule type="expression" dxfId="723" priority="32">
      <formula>$K17&lt;&gt;""</formula>
    </cfRule>
  </conditionalFormatting>
  <conditionalFormatting sqref="K72">
    <cfRule type="expression" dxfId="722" priority="29">
      <formula>$K72&lt;&gt;""</formula>
    </cfRule>
  </conditionalFormatting>
  <conditionalFormatting sqref="K151">
    <cfRule type="expression" dxfId="721" priority="28">
      <formula>$K151&lt;&gt;""</formula>
    </cfRule>
  </conditionalFormatting>
  <conditionalFormatting sqref="L151">
    <cfRule type="expression" dxfId="720" priority="27">
      <formula>$K151&lt;&gt;""</formula>
    </cfRule>
  </conditionalFormatting>
  <conditionalFormatting sqref="M125:M150">
    <cfRule type="expression" dxfId="719" priority="26">
      <formula>$K125&lt;&gt;""</formula>
    </cfRule>
  </conditionalFormatting>
  <conditionalFormatting sqref="M17">
    <cfRule type="expression" dxfId="718" priority="25">
      <formula>$K17&lt;&gt;""</formula>
    </cfRule>
  </conditionalFormatting>
  <conditionalFormatting sqref="M72">
    <cfRule type="expression" dxfId="717" priority="24">
      <formula>$K72&lt;&gt;""</formula>
    </cfRule>
  </conditionalFormatting>
  <conditionalFormatting sqref="M151">
    <cfRule type="expression" dxfId="716" priority="23">
      <formula>$K151&lt;&gt;""</formula>
    </cfRule>
  </conditionalFormatting>
  <conditionalFormatting sqref="M60">
    <cfRule type="expression" dxfId="715" priority="22">
      <formula>$K60&lt;&gt;""</formula>
    </cfRule>
  </conditionalFormatting>
  <conditionalFormatting sqref="L72">
    <cfRule type="expression" dxfId="714" priority="21">
      <formula>$K72&lt;&gt;""</formula>
    </cfRule>
  </conditionalFormatting>
  <conditionalFormatting sqref="K5:L5">
    <cfRule type="expression" dxfId="713" priority="18">
      <formula>$K5&lt;&gt;""</formula>
    </cfRule>
  </conditionalFormatting>
  <conditionalFormatting sqref="L17">
    <cfRule type="expression" dxfId="712" priority="17">
      <formula>$K17&lt;&gt;""</formula>
    </cfRule>
  </conditionalFormatting>
  <conditionalFormatting sqref="A175:B175">
    <cfRule type="expression" dxfId="711" priority="16">
      <formula>$K175&lt;&gt;""</formula>
    </cfRule>
  </conditionalFormatting>
  <conditionalFormatting sqref="M175">
    <cfRule type="expression" dxfId="710" priority="15">
      <formula>$K175&lt;&gt;""</formula>
    </cfRule>
  </conditionalFormatting>
  <conditionalFormatting sqref="C175">
    <cfRule type="expression" dxfId="709" priority="14">
      <formula>$K175&lt;&gt;""</formula>
    </cfRule>
  </conditionalFormatting>
  <conditionalFormatting sqref="A176:B176">
    <cfRule type="expression" dxfId="708" priority="13">
      <formula>$K176&lt;&gt;""</formula>
    </cfRule>
  </conditionalFormatting>
  <conditionalFormatting sqref="M176">
    <cfRule type="expression" dxfId="707" priority="12">
      <formula>$K176&lt;&gt;""</formula>
    </cfRule>
  </conditionalFormatting>
  <conditionalFormatting sqref="C176">
    <cfRule type="expression" dxfId="706" priority="11">
      <formula>$K176&lt;&gt;""</formula>
    </cfRule>
  </conditionalFormatting>
  <conditionalFormatting sqref="A177:B177">
    <cfRule type="expression" dxfId="705" priority="8">
      <formula>$K177&lt;&gt;""</formula>
    </cfRule>
  </conditionalFormatting>
  <conditionalFormatting sqref="M177">
    <cfRule type="expression" dxfId="704" priority="7">
      <formula>$K177&lt;&gt;""</formula>
    </cfRule>
  </conditionalFormatting>
  <conditionalFormatting sqref="C177">
    <cfRule type="expression" dxfId="703" priority="6">
      <formula>$K177&lt;&gt;""</formula>
    </cfRule>
  </conditionalFormatting>
  <conditionalFormatting sqref="J16:J22">
    <cfRule type="expression" dxfId="702" priority="5">
      <formula>$K16&lt;&gt;""</formula>
    </cfRule>
  </conditionalFormatting>
  <conditionalFormatting sqref="J70:J74">
    <cfRule type="expression" dxfId="701" priority="4">
      <formula>$K70&lt;&gt;""</formula>
    </cfRule>
  </conditionalFormatting>
  <conditionalFormatting sqref="J146:J151 J115:J125">
    <cfRule type="expression" dxfId="700" priority="3">
      <formula>$K115&lt;&gt;""</formula>
    </cfRule>
  </conditionalFormatting>
  <conditionalFormatting sqref="A178:M179">
    <cfRule type="expression" dxfId="699" priority="2">
      <formula>$K178&lt;&gt;""</formula>
    </cfRule>
  </conditionalFormatting>
  <conditionalFormatting sqref="A180:M180">
    <cfRule type="expression" dxfId="698" priority="1">
      <formula>$K180&lt;&gt;""</formula>
    </cfRule>
  </conditionalFormatting>
  <hyperlinks>
    <hyperlink ref="K121" r:id="rId1" xr:uid="{00000000-0004-0000-0600-000000000000}"/>
    <hyperlink ref="K17" r:id="rId2" xr:uid="{00000000-0004-0000-0600-000001000000}"/>
    <hyperlink ref="K72" r:id="rId3" xr:uid="{00000000-0004-0000-0600-000002000000}"/>
    <hyperlink ref="K60" r:id="rId4" xr:uid="{00000000-0004-0000-0600-000003000000}"/>
    <hyperlink ref="L60" r:id="rId5" xr:uid="{00000000-0004-0000-0600-000004000000}"/>
    <hyperlink ref="L72" r:id="rId6" xr:uid="{00000000-0004-0000-0600-000005000000}"/>
    <hyperlink ref="L121" r:id="rId7" xr:uid="{00000000-0004-0000-0600-000006000000}"/>
    <hyperlink ref="K5:L5" r:id="rId8" display="Current account type code. For details, see &quot;Current account type code.xls&quot;" xr:uid="{00000000-0004-0000-0600-000007000000}"/>
    <hyperlink ref="L17" r:id="rId9" xr:uid="{00000000-0004-0000-0600-000008000000}"/>
  </hyperlinks>
  <pageMargins left="0.75" right="0.75" top="1" bottom="1" header="0.5" footer="0.5"/>
  <pageSetup paperSize="9" orientation="portrait" verticalDpi="0" r:id="rId10"/>
  <headerFooter alignWithMargins="0"/>
  <extLst>
    <ext xmlns:x14="http://schemas.microsoft.com/office/spreadsheetml/2009/9/main" uri="{78C0D931-6437-407d-A8EE-F0AAD7539E65}">
      <x14:conditionalFormattings>
        <x14:conditionalFormatting xmlns:xm="http://schemas.microsoft.com/office/excel/2006/main">
          <x14:cfRule type="expression" priority="37" id="{77BA7DC6-E52A-454F-9222-81064DE548D8}">
            <xm:f>'L001'!$K130&lt;&gt;""</xm:f>
            <x14:dxf>
              <fill>
                <patternFill>
                  <bgColor rgb="FFFFFF00"/>
                </patternFill>
              </fill>
            </x14:dxf>
          </x14:cfRule>
          <xm:sqref>K133:O138 A133:H138 A139:A140</xm:sqref>
        </x14:conditionalFormatting>
        <x14:conditionalFormatting xmlns:xm="http://schemas.microsoft.com/office/excel/2006/main">
          <x14:cfRule type="expression" priority="36" id="{19935845-1A55-42C9-9B73-251F9A5E53E3}">
            <xm:f>'L002'!$K143&lt;&gt;""</xm:f>
            <x14:dxf>
              <fill>
                <patternFill>
                  <bgColor rgb="FFFFFF00"/>
                </patternFill>
              </fill>
            </x14:dxf>
          </x14:cfRule>
          <xm:sqref>A146:I148 A149 K146:K148</xm:sqref>
        </x14:conditionalFormatting>
        <x14:conditionalFormatting xmlns:xm="http://schemas.microsoft.com/office/excel/2006/main">
          <x14:cfRule type="expression" priority="35" id="{AF341F0D-DF2A-4587-B652-9EE9E98AACBD}">
            <xm:f>'L003'!$K181&lt;&gt;""</xm:f>
            <x14:dxf>
              <fill>
                <patternFill>
                  <bgColor rgb="FFFFFF00"/>
                </patternFill>
              </fill>
            </x14:dxf>
          </x14:cfRule>
          <xm:sqref>A162:M162</xm:sqref>
        </x14:conditionalFormatting>
        <x14:conditionalFormatting xmlns:xm="http://schemas.microsoft.com/office/excel/2006/main">
          <x14:cfRule type="expression" priority="33" id="{DF5DB99D-4A88-426F-A856-26416243D133}">
            <xm:f>'L003'!$K145&lt;&gt;""</xm:f>
            <x14:dxf>
              <fill>
                <patternFill>
                  <bgColor rgb="FFFFFF00"/>
                </patternFill>
              </fill>
            </x14:dxf>
          </x14:cfRule>
          <xm:sqref>A123:I124 A125:A126 K123:M124</xm:sqref>
        </x14:conditionalFormatting>
        <x14:conditionalFormatting xmlns:xm="http://schemas.microsoft.com/office/excel/2006/main">
          <x14:cfRule type="expression" priority="99" id="{DF5DB99D-4A88-426F-A856-26416243D133}">
            <xm:f>'L003'!$K127&lt;&gt;""</xm:f>
            <x14:dxf>
              <fill>
                <patternFill>
                  <bgColor rgb="FFFFFF00"/>
                </patternFill>
              </fill>
            </x14:dxf>
          </x14:cfRule>
          <xm:sqref>A122:I122 K122:M122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filterMode="1">
    <tabColor rgb="FF92D050"/>
    <outlinePr summaryBelow="0"/>
  </sheetPr>
  <dimension ref="A1:AB118"/>
  <sheetViews>
    <sheetView zoomScaleNormal="100" workbookViewId="0">
      <pane xSplit="10" ySplit="1" topLeftCell="K2" activePane="bottomRight" state="frozen"/>
      <selection pane="topRight" activeCell="K1" sqref="K1"/>
      <selection pane="bottomLeft" activeCell="A2" sqref="A2"/>
      <selection pane="bottomRight" activeCell="K2" sqref="K2"/>
    </sheetView>
  </sheetViews>
  <sheetFormatPr defaultRowHeight="15.95" customHeight="1" outlineLevelRow="1"/>
  <cols>
    <col min="1" max="1" width="4.3984375" style="88" bestFit="1" customWidth="1"/>
    <col min="2" max="2" width="2.19921875" style="89" customWidth="1"/>
    <col min="3" max="3" width="17" style="88" bestFit="1" customWidth="1"/>
    <col min="4" max="4" width="40.09765625"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4" width="20.8984375" style="88" customWidth="1"/>
    <col min="15" max="16384" width="8.796875" style="2"/>
  </cols>
  <sheetData>
    <row r="1" spans="1:14" ht="60.75" customHeight="1">
      <c r="A1" s="15" t="s">
        <v>134</v>
      </c>
      <c r="B1" s="16" t="s">
        <v>135</v>
      </c>
      <c r="C1" s="15" t="s">
        <v>136</v>
      </c>
      <c r="D1" s="15" t="s">
        <v>137</v>
      </c>
      <c r="E1" s="91" t="s">
        <v>953</v>
      </c>
      <c r="F1" s="91" t="s">
        <v>139</v>
      </c>
      <c r="G1" s="20" t="s">
        <v>140</v>
      </c>
      <c r="H1" s="22" t="s">
        <v>141</v>
      </c>
      <c r="I1" s="92"/>
      <c r="J1" s="242"/>
      <c r="K1" s="94" t="s">
        <v>1743</v>
      </c>
      <c r="L1" s="91" t="s">
        <v>1744</v>
      </c>
      <c r="M1" s="91" t="s">
        <v>1745</v>
      </c>
      <c r="N1" s="91" t="s">
        <v>147</v>
      </c>
    </row>
    <row r="2" spans="1:14" s="36" customFormat="1" ht="12.75">
      <c r="A2" s="26">
        <v>1</v>
      </c>
      <c r="B2" s="27">
        <v>1</v>
      </c>
      <c r="C2" s="26" t="s">
        <v>1746</v>
      </c>
      <c r="D2" s="26" t="s">
        <v>1226</v>
      </c>
      <c r="E2" s="26"/>
      <c r="F2" s="35" t="s">
        <v>150</v>
      </c>
      <c r="G2" s="31">
        <v>1</v>
      </c>
      <c r="H2" s="32">
        <v>14</v>
      </c>
      <c r="I2" s="33" t="str">
        <f>MID($I$1,G2,H2)</f>
        <v/>
      </c>
      <c r="J2" s="33" t="str">
        <f>I2</f>
        <v/>
      </c>
      <c r="K2" s="114"/>
      <c r="L2" s="31"/>
      <c r="M2" s="31"/>
      <c r="N2" s="31"/>
    </row>
    <row r="3" spans="1:14" s="36" customFormat="1" ht="12.75" outlineLevel="1">
      <c r="A3" s="35">
        <f>IF(B3=1,TRUNC(A2)+1,A2+0.1)</f>
        <v>1.1000000000000001</v>
      </c>
      <c r="B3" s="37">
        <v>2</v>
      </c>
      <c r="C3" s="35" t="s">
        <v>1747</v>
      </c>
      <c r="D3" s="35" t="s">
        <v>757</v>
      </c>
      <c r="E3" s="35"/>
      <c r="F3" s="35" t="s">
        <v>153</v>
      </c>
      <c r="G3" s="31">
        <v>1</v>
      </c>
      <c r="H3" s="32">
        <v>6</v>
      </c>
      <c r="I3" s="33" t="str">
        <f>MID($I$1,G3,H3)</f>
        <v/>
      </c>
      <c r="J3" s="243">
        <f>_xlfn.NUMBERVALUE(I3)</f>
        <v>0</v>
      </c>
      <c r="K3" s="114"/>
      <c r="L3" s="31"/>
      <c r="M3" s="31"/>
      <c r="N3" s="31"/>
    </row>
    <row r="4" spans="1:14" s="36" customFormat="1" ht="22.5" outlineLevel="1">
      <c r="A4" s="35">
        <f t="shared" ref="A4:A67" si="0">IF(B4=1,TRUNC(A3)+1,A3+0.1)</f>
        <v>1.2000000000000002</v>
      </c>
      <c r="B4" s="37">
        <v>2</v>
      </c>
      <c r="C4" s="35" t="s">
        <v>1748</v>
      </c>
      <c r="D4" s="35" t="s">
        <v>1229</v>
      </c>
      <c r="E4" s="35"/>
      <c r="F4" s="35" t="s">
        <v>156</v>
      </c>
      <c r="G4" s="31">
        <v>7</v>
      </c>
      <c r="H4" s="32">
        <v>2</v>
      </c>
      <c r="I4" s="33" t="str">
        <f t="shared" ref="I4:I72" si="1">MID($I$1,G4,H4)</f>
        <v/>
      </c>
      <c r="J4" s="33" t="str">
        <f t="shared" ref="J4:J66" si="2">I4</f>
        <v/>
      </c>
      <c r="K4" s="124" t="s">
        <v>1230</v>
      </c>
      <c r="L4" s="116" t="s">
        <v>1230</v>
      </c>
      <c r="M4" s="116" t="s">
        <v>1230</v>
      </c>
      <c r="N4" s="31"/>
    </row>
    <row r="5" spans="1:14" s="36" customFormat="1" ht="12.75" outlineLevel="1">
      <c r="A5" s="35">
        <f t="shared" si="0"/>
        <v>1.3000000000000003</v>
      </c>
      <c r="B5" s="37">
        <v>2</v>
      </c>
      <c r="C5" s="35" t="s">
        <v>1749</v>
      </c>
      <c r="D5" s="35" t="s">
        <v>1232</v>
      </c>
      <c r="E5" s="35"/>
      <c r="F5" s="35" t="s">
        <v>156</v>
      </c>
      <c r="G5" s="31">
        <v>9</v>
      </c>
      <c r="H5" s="32">
        <v>2</v>
      </c>
      <c r="I5" s="33" t="str">
        <f t="shared" si="1"/>
        <v/>
      </c>
      <c r="J5" s="33" t="str">
        <f t="shared" si="2"/>
        <v/>
      </c>
      <c r="K5" s="114"/>
      <c r="L5" s="31"/>
      <c r="M5" s="31"/>
      <c r="N5" s="31"/>
    </row>
    <row r="6" spans="1:14" s="36" customFormat="1" ht="33.75" outlineLevel="1">
      <c r="A6" s="35">
        <f t="shared" si="0"/>
        <v>1.4000000000000004</v>
      </c>
      <c r="B6" s="37">
        <v>2</v>
      </c>
      <c r="C6" s="35" t="s">
        <v>1750</v>
      </c>
      <c r="D6" s="35" t="s">
        <v>1234</v>
      </c>
      <c r="E6" s="35"/>
      <c r="F6" s="35" t="s">
        <v>161</v>
      </c>
      <c r="G6" s="31">
        <v>11</v>
      </c>
      <c r="H6" s="32">
        <v>4</v>
      </c>
      <c r="I6" s="33" t="str">
        <f t="shared" si="1"/>
        <v/>
      </c>
      <c r="J6" s="33" t="str">
        <f t="shared" si="2"/>
        <v/>
      </c>
      <c r="K6" s="114"/>
      <c r="L6" s="31"/>
      <c r="M6" s="31" t="s">
        <v>1751</v>
      </c>
      <c r="N6" s="31"/>
    </row>
    <row r="7" spans="1:14" s="36" customFormat="1" ht="12.75">
      <c r="A7" s="26">
        <f t="shared" si="0"/>
        <v>2</v>
      </c>
      <c r="B7" s="27">
        <v>1</v>
      </c>
      <c r="C7" s="26" t="s">
        <v>1752</v>
      </c>
      <c r="D7" s="26" t="s">
        <v>347</v>
      </c>
      <c r="E7" s="26"/>
      <c r="F7" s="35" t="s">
        <v>342</v>
      </c>
      <c r="G7" s="31">
        <v>15</v>
      </c>
      <c r="H7" s="32">
        <v>8</v>
      </c>
      <c r="I7" s="33" t="str">
        <f t="shared" si="1"/>
        <v/>
      </c>
      <c r="J7" s="245" t="str">
        <f>IF(AND(I7&lt;&gt;"",I7&lt;&gt;"00000000"),DATE(LEFT(I7,4),MID(I7,5,2),RIGHT(I7,2)),"")</f>
        <v/>
      </c>
      <c r="K7" s="114" t="s">
        <v>348</v>
      </c>
      <c r="L7" s="31" t="s">
        <v>348</v>
      </c>
      <c r="M7" s="31" t="s">
        <v>348</v>
      </c>
      <c r="N7" s="31"/>
    </row>
    <row r="8" spans="1:14" s="36" customFormat="1" ht="12.75">
      <c r="A8" s="26">
        <f t="shared" si="0"/>
        <v>3</v>
      </c>
      <c r="B8" s="27">
        <v>1</v>
      </c>
      <c r="C8" s="26" t="s">
        <v>1753</v>
      </c>
      <c r="D8" s="26" t="s">
        <v>350</v>
      </c>
      <c r="E8" s="26"/>
      <c r="F8" s="35" t="s">
        <v>342</v>
      </c>
      <c r="G8" s="31">
        <v>23</v>
      </c>
      <c r="H8" s="32">
        <v>8</v>
      </c>
      <c r="I8" s="33" t="str">
        <f t="shared" si="1"/>
        <v/>
      </c>
      <c r="J8" s="245" t="str">
        <f>IF(AND(I8&lt;&gt;"",I8&lt;&gt;"00000000"),DATE(LEFT(I8,4),MID(I8,5,2),RIGHT(I8,2)),"")</f>
        <v/>
      </c>
      <c r="K8" s="114" t="s">
        <v>351</v>
      </c>
      <c r="L8" s="31" t="s">
        <v>351</v>
      </c>
      <c r="M8" s="31" t="s">
        <v>351</v>
      </c>
      <c r="N8" s="31"/>
    </row>
    <row r="9" spans="1:14" s="36" customFormat="1" ht="12.75">
      <c r="A9" s="26">
        <f t="shared" si="0"/>
        <v>4</v>
      </c>
      <c r="B9" s="27">
        <v>1</v>
      </c>
      <c r="C9" s="26" t="s">
        <v>1754</v>
      </c>
      <c r="D9" s="26" t="s">
        <v>1755</v>
      </c>
      <c r="E9" s="26"/>
      <c r="F9" s="35" t="s">
        <v>204</v>
      </c>
      <c r="G9" s="31">
        <v>31</v>
      </c>
      <c r="H9" s="32">
        <v>17</v>
      </c>
      <c r="I9" s="33" t="str">
        <f t="shared" si="1"/>
        <v/>
      </c>
      <c r="J9" s="274">
        <f>IF(J10="-",_xlfn.NUMBERVALUE(I9)/100*-1,_xlfn.NUMBERVALUE(I9)/100)</f>
        <v>0</v>
      </c>
      <c r="K9" s="114" t="s">
        <v>1756</v>
      </c>
      <c r="L9" s="31" t="s">
        <v>1756</v>
      </c>
      <c r="M9" s="31" t="s">
        <v>1756</v>
      </c>
      <c r="N9" s="31"/>
    </row>
    <row r="10" spans="1:14" s="36" customFormat="1" ht="23.25" customHeight="1">
      <c r="A10" s="26">
        <f t="shared" si="0"/>
        <v>5</v>
      </c>
      <c r="B10" s="27">
        <v>1</v>
      </c>
      <c r="C10" s="26" t="s">
        <v>1757</v>
      </c>
      <c r="D10" s="26" t="s">
        <v>1758</v>
      </c>
      <c r="E10" s="26" t="s">
        <v>208</v>
      </c>
      <c r="F10" s="35" t="s">
        <v>182</v>
      </c>
      <c r="G10" s="31">
        <v>48</v>
      </c>
      <c r="H10" s="32">
        <v>1</v>
      </c>
      <c r="I10" s="33" t="str">
        <f t="shared" si="1"/>
        <v/>
      </c>
      <c r="J10" s="33" t="str">
        <f t="shared" si="2"/>
        <v/>
      </c>
      <c r="K10" s="114" t="s">
        <v>1759</v>
      </c>
      <c r="L10" s="114" t="s">
        <v>1759</v>
      </c>
      <c r="M10" s="114" t="s">
        <v>1759</v>
      </c>
      <c r="N10" s="114"/>
    </row>
    <row r="11" spans="1:14" s="36" customFormat="1" ht="12.75">
      <c r="A11" s="26">
        <f t="shared" si="0"/>
        <v>6</v>
      </c>
      <c r="B11" s="27">
        <v>1</v>
      </c>
      <c r="C11" s="26" t="s">
        <v>1760</v>
      </c>
      <c r="D11" s="26" t="s">
        <v>1761</v>
      </c>
      <c r="E11" s="26"/>
      <c r="F11" s="35"/>
      <c r="G11" s="31">
        <v>49</v>
      </c>
      <c r="H11" s="32">
        <v>50</v>
      </c>
      <c r="I11" s="33" t="str">
        <f t="shared" si="1"/>
        <v/>
      </c>
      <c r="J11" s="33" t="str">
        <f t="shared" si="2"/>
        <v/>
      </c>
      <c r="K11" s="114" t="s">
        <v>1762</v>
      </c>
      <c r="L11" s="31" t="s">
        <v>1762</v>
      </c>
      <c r="M11" s="31" t="s">
        <v>1762</v>
      </c>
      <c r="N11" s="31"/>
    </row>
    <row r="12" spans="1:14" s="36" customFormat="1" ht="12.75">
      <c r="A12" s="26">
        <f t="shared" si="0"/>
        <v>7</v>
      </c>
      <c r="B12" s="27">
        <v>1</v>
      </c>
      <c r="C12" s="26" t="s">
        <v>1763</v>
      </c>
      <c r="D12" s="26" t="s">
        <v>1330</v>
      </c>
      <c r="E12" s="26"/>
      <c r="F12" s="35" t="s">
        <v>282</v>
      </c>
      <c r="G12" s="31">
        <v>99</v>
      </c>
      <c r="H12" s="32">
        <v>3</v>
      </c>
      <c r="I12" s="33" t="str">
        <f t="shared" si="1"/>
        <v/>
      </c>
      <c r="J12" s="33" t="str">
        <f t="shared" si="2"/>
        <v/>
      </c>
      <c r="K12" s="114" t="s">
        <v>1764</v>
      </c>
      <c r="L12" s="31" t="s">
        <v>1764</v>
      </c>
      <c r="M12" s="31" t="s">
        <v>1764</v>
      </c>
      <c r="N12" s="31"/>
    </row>
    <row r="13" spans="1:14" s="36" customFormat="1" ht="195" hidden="1" customHeight="1">
      <c r="A13" s="40">
        <f t="shared" si="0"/>
        <v>8</v>
      </c>
      <c r="B13" s="41">
        <v>1</v>
      </c>
      <c r="C13" s="40" t="s">
        <v>1765</v>
      </c>
      <c r="D13" s="40" t="s">
        <v>1766</v>
      </c>
      <c r="E13" s="40" t="s">
        <v>1767</v>
      </c>
      <c r="F13" s="40" t="s">
        <v>156</v>
      </c>
      <c r="G13" s="43">
        <v>102</v>
      </c>
      <c r="H13" s="44">
        <v>2</v>
      </c>
      <c r="I13" s="45" t="str">
        <f t="shared" si="1"/>
        <v/>
      </c>
      <c r="J13" s="45" t="str">
        <f t="shared" si="2"/>
        <v/>
      </c>
      <c r="K13" s="113"/>
      <c r="L13" s="43"/>
      <c r="M13" s="43"/>
      <c r="N13" s="43" t="s">
        <v>10</v>
      </c>
    </row>
    <row r="14" spans="1:14" s="36" customFormat="1" ht="108" customHeight="1">
      <c r="A14" s="26">
        <f t="shared" si="0"/>
        <v>9</v>
      </c>
      <c r="B14" s="27">
        <v>1</v>
      </c>
      <c r="C14" s="26" t="s">
        <v>1768</v>
      </c>
      <c r="D14" s="26" t="s">
        <v>1343</v>
      </c>
      <c r="E14" s="26" t="s">
        <v>1344</v>
      </c>
      <c r="F14" s="35" t="s">
        <v>182</v>
      </c>
      <c r="G14" s="31">
        <v>104</v>
      </c>
      <c r="H14" s="32">
        <v>1</v>
      </c>
      <c r="I14" s="33" t="str">
        <f t="shared" si="1"/>
        <v/>
      </c>
      <c r="J14" s="33" t="str">
        <f t="shared" si="2"/>
        <v/>
      </c>
      <c r="K14" s="114" t="s">
        <v>1769</v>
      </c>
      <c r="L14" s="114" t="s">
        <v>1769</v>
      </c>
      <c r="M14" s="114" t="s">
        <v>1769</v>
      </c>
      <c r="N14" s="31"/>
    </row>
    <row r="15" spans="1:14" s="36" customFormat="1" ht="12.75">
      <c r="A15" s="26">
        <f t="shared" si="0"/>
        <v>10</v>
      </c>
      <c r="B15" s="27">
        <v>1</v>
      </c>
      <c r="C15" s="26" t="s">
        <v>1770</v>
      </c>
      <c r="D15" s="26" t="s">
        <v>689</v>
      </c>
      <c r="E15" s="26"/>
      <c r="F15" s="35" t="s">
        <v>215</v>
      </c>
      <c r="G15" s="31">
        <v>105</v>
      </c>
      <c r="H15" s="32">
        <v>9</v>
      </c>
      <c r="I15" s="33" t="str">
        <f t="shared" si="1"/>
        <v/>
      </c>
      <c r="J15" s="274">
        <f>IF(J16="-",_xlfn.NUMBERVALUE(I15)/100000*-1,_xlfn.NUMBERVALUE(I15)/100000)</f>
        <v>0</v>
      </c>
      <c r="K15" s="114"/>
      <c r="L15" s="31"/>
      <c r="M15" s="31"/>
      <c r="N15" s="31"/>
    </row>
    <row r="16" spans="1:14" s="36" customFormat="1" ht="23.25" customHeight="1">
      <c r="A16" s="26">
        <f t="shared" si="0"/>
        <v>11</v>
      </c>
      <c r="B16" s="27">
        <v>1</v>
      </c>
      <c r="C16" s="26" t="s">
        <v>1771</v>
      </c>
      <c r="D16" s="26" t="s">
        <v>691</v>
      </c>
      <c r="E16" s="26" t="s">
        <v>208</v>
      </c>
      <c r="F16" s="35" t="s">
        <v>182</v>
      </c>
      <c r="G16" s="31">
        <v>114</v>
      </c>
      <c r="H16" s="32">
        <v>1</v>
      </c>
      <c r="I16" s="33" t="str">
        <f t="shared" si="1"/>
        <v/>
      </c>
      <c r="J16" s="33" t="str">
        <f t="shared" si="2"/>
        <v/>
      </c>
      <c r="K16" s="114"/>
      <c r="L16" s="31"/>
      <c r="M16" s="31"/>
      <c r="N16" s="31"/>
    </row>
    <row r="17" spans="1:14" s="36" customFormat="1" ht="51" customHeight="1">
      <c r="A17" s="26">
        <f t="shared" si="0"/>
        <v>12</v>
      </c>
      <c r="B17" s="27">
        <v>1</v>
      </c>
      <c r="C17" s="26" t="s">
        <v>1772</v>
      </c>
      <c r="D17" s="26" t="s">
        <v>693</v>
      </c>
      <c r="E17" s="26" t="s">
        <v>694</v>
      </c>
      <c r="F17" s="35" t="s">
        <v>182</v>
      </c>
      <c r="G17" s="31">
        <v>115</v>
      </c>
      <c r="H17" s="32">
        <v>1</v>
      </c>
      <c r="I17" s="33" t="str">
        <f t="shared" si="1"/>
        <v/>
      </c>
      <c r="J17" s="33" t="str">
        <f t="shared" si="2"/>
        <v/>
      </c>
      <c r="K17" s="114"/>
      <c r="L17" s="31"/>
      <c r="M17" s="31"/>
      <c r="N17" s="31"/>
    </row>
    <row r="18" spans="1:14" s="36" customFormat="1" ht="12.75">
      <c r="A18" s="26">
        <f t="shared" si="0"/>
        <v>13</v>
      </c>
      <c r="B18" s="27">
        <v>1</v>
      </c>
      <c r="C18" s="26" t="s">
        <v>1773</v>
      </c>
      <c r="D18" s="26" t="s">
        <v>705</v>
      </c>
      <c r="E18" s="26"/>
      <c r="F18" s="35" t="s">
        <v>282</v>
      </c>
      <c r="G18" s="31">
        <v>116</v>
      </c>
      <c r="H18" s="32">
        <v>3</v>
      </c>
      <c r="I18" s="33" t="str">
        <f t="shared" si="1"/>
        <v/>
      </c>
      <c r="J18" s="33" t="str">
        <f t="shared" si="2"/>
        <v/>
      </c>
      <c r="K18" s="114"/>
      <c r="L18" s="31"/>
      <c r="M18" s="31"/>
      <c r="N18" s="31"/>
    </row>
    <row r="19" spans="1:14" s="36" customFormat="1" ht="12.75">
      <c r="A19" s="26">
        <f t="shared" si="0"/>
        <v>14</v>
      </c>
      <c r="B19" s="27">
        <v>1</v>
      </c>
      <c r="C19" s="26" t="s">
        <v>1774</v>
      </c>
      <c r="D19" s="26" t="s">
        <v>707</v>
      </c>
      <c r="E19" s="26"/>
      <c r="F19" s="35" t="s">
        <v>215</v>
      </c>
      <c r="G19" s="31">
        <v>119</v>
      </c>
      <c r="H19" s="32">
        <v>9</v>
      </c>
      <c r="I19" s="33" t="str">
        <f t="shared" si="1"/>
        <v/>
      </c>
      <c r="J19" s="274">
        <f>IF(J20="-",_xlfn.NUMBERVALUE(I19)/100000*-1,_xlfn.NUMBERVALUE(I19)/100000)</f>
        <v>0</v>
      </c>
      <c r="K19" s="114"/>
      <c r="L19" s="31"/>
      <c r="M19" s="31"/>
      <c r="N19" s="31"/>
    </row>
    <row r="20" spans="1:14" s="36" customFormat="1" ht="23.25" customHeight="1">
      <c r="A20" s="26">
        <f t="shared" si="0"/>
        <v>15</v>
      </c>
      <c r="B20" s="27">
        <v>1</v>
      </c>
      <c r="C20" s="26" t="s">
        <v>1775</v>
      </c>
      <c r="D20" s="26" t="s">
        <v>709</v>
      </c>
      <c r="E20" s="26" t="s">
        <v>208</v>
      </c>
      <c r="F20" s="35" t="s">
        <v>182</v>
      </c>
      <c r="G20" s="31">
        <v>128</v>
      </c>
      <c r="H20" s="32">
        <v>1</v>
      </c>
      <c r="I20" s="33" t="str">
        <f t="shared" si="1"/>
        <v/>
      </c>
      <c r="J20" s="33" t="str">
        <f t="shared" si="2"/>
        <v/>
      </c>
      <c r="K20" s="114"/>
      <c r="L20" s="31"/>
      <c r="M20" s="31"/>
      <c r="N20" s="31"/>
    </row>
    <row r="21" spans="1:14" s="36" customFormat="1" ht="33.75">
      <c r="A21" s="26">
        <f t="shared" si="0"/>
        <v>16</v>
      </c>
      <c r="B21" s="27">
        <v>1</v>
      </c>
      <c r="C21" s="26" t="s">
        <v>1776</v>
      </c>
      <c r="D21" s="26" t="s">
        <v>711</v>
      </c>
      <c r="E21" s="26" t="s">
        <v>703</v>
      </c>
      <c r="F21" s="35" t="s">
        <v>182</v>
      </c>
      <c r="G21" s="31">
        <v>129</v>
      </c>
      <c r="H21" s="32">
        <v>1</v>
      </c>
      <c r="I21" s="33" t="str">
        <f t="shared" si="1"/>
        <v/>
      </c>
      <c r="J21" s="33" t="str">
        <f t="shared" si="2"/>
        <v/>
      </c>
      <c r="K21" s="114"/>
      <c r="L21" s="31"/>
      <c r="M21" s="31"/>
      <c r="N21" s="31"/>
    </row>
    <row r="22" spans="1:14" s="36" customFormat="1" ht="12.75">
      <c r="A22" s="26">
        <f t="shared" si="0"/>
        <v>17</v>
      </c>
      <c r="B22" s="27">
        <v>1</v>
      </c>
      <c r="C22" s="26" t="s">
        <v>1777</v>
      </c>
      <c r="D22" s="26" t="s">
        <v>214</v>
      </c>
      <c r="E22" s="26"/>
      <c r="F22" s="35" t="s">
        <v>215</v>
      </c>
      <c r="G22" s="31">
        <v>130</v>
      </c>
      <c r="H22" s="32">
        <v>9</v>
      </c>
      <c r="I22" s="33" t="str">
        <f t="shared" si="1"/>
        <v/>
      </c>
      <c r="J22" s="274">
        <f>IF(J23="-",_xlfn.NUMBERVALUE(I22)/100000*-1,_xlfn.NUMBERVALUE(I22)/100000)</f>
        <v>0</v>
      </c>
      <c r="K22" s="114"/>
      <c r="L22" s="31"/>
      <c r="M22" s="31"/>
      <c r="N22" s="31"/>
    </row>
    <row r="23" spans="1:14" s="36" customFormat="1" ht="23.25" customHeight="1">
      <c r="A23" s="26">
        <f t="shared" si="0"/>
        <v>18</v>
      </c>
      <c r="B23" s="27">
        <v>1</v>
      </c>
      <c r="C23" s="26" t="s">
        <v>1778</v>
      </c>
      <c r="D23" s="26" t="s">
        <v>1001</v>
      </c>
      <c r="E23" s="26" t="s">
        <v>208</v>
      </c>
      <c r="F23" s="35" t="s">
        <v>182</v>
      </c>
      <c r="G23" s="31">
        <v>139</v>
      </c>
      <c r="H23" s="32">
        <v>1</v>
      </c>
      <c r="I23" s="33" t="str">
        <f t="shared" si="1"/>
        <v/>
      </c>
      <c r="J23" s="33" t="str">
        <f t="shared" si="2"/>
        <v/>
      </c>
      <c r="K23" s="114"/>
      <c r="L23" s="31"/>
      <c r="M23" s="31"/>
      <c r="N23" s="31"/>
    </row>
    <row r="24" spans="1:14" s="36" customFormat="1" ht="22.5">
      <c r="A24" s="26">
        <f t="shared" si="0"/>
        <v>19</v>
      </c>
      <c r="B24" s="27">
        <v>1</v>
      </c>
      <c r="C24" s="26" t="s">
        <v>1779</v>
      </c>
      <c r="D24" s="26" t="s">
        <v>1005</v>
      </c>
      <c r="E24" s="26" t="s">
        <v>246</v>
      </c>
      <c r="F24" s="35" t="s">
        <v>156</v>
      </c>
      <c r="G24" s="31">
        <v>140</v>
      </c>
      <c r="H24" s="32">
        <v>2</v>
      </c>
      <c r="I24" s="33" t="str">
        <f t="shared" si="1"/>
        <v/>
      </c>
      <c r="J24" s="33" t="str">
        <f t="shared" si="2"/>
        <v/>
      </c>
      <c r="K24" s="114"/>
      <c r="L24" s="31"/>
      <c r="M24" s="31"/>
      <c r="N24" s="31"/>
    </row>
    <row r="25" spans="1:14" s="36" customFormat="1" ht="123.75">
      <c r="A25" s="26">
        <f t="shared" si="0"/>
        <v>20</v>
      </c>
      <c r="B25" s="27">
        <v>1</v>
      </c>
      <c r="C25" s="26" t="s">
        <v>1780</v>
      </c>
      <c r="D25" s="140">
        <v>0</v>
      </c>
      <c r="E25" s="26" t="s">
        <v>220</v>
      </c>
      <c r="F25" s="35" t="s">
        <v>182</v>
      </c>
      <c r="G25" s="31">
        <v>142</v>
      </c>
      <c r="H25" s="32">
        <v>1</v>
      </c>
      <c r="I25" s="33" t="str">
        <f t="shared" si="1"/>
        <v/>
      </c>
      <c r="J25" s="33" t="str">
        <f t="shared" si="2"/>
        <v/>
      </c>
      <c r="K25" s="114"/>
      <c r="L25" s="31"/>
      <c r="M25" s="31"/>
      <c r="N25" s="31"/>
    </row>
    <row r="26" spans="1:14" s="36" customFormat="1" ht="12.75" hidden="1">
      <c r="A26" s="40">
        <f t="shared" si="0"/>
        <v>21</v>
      </c>
      <c r="B26" s="41">
        <v>1</v>
      </c>
      <c r="C26" s="40" t="s">
        <v>1781</v>
      </c>
      <c r="D26" s="123"/>
      <c r="E26" s="40"/>
      <c r="F26" s="40"/>
      <c r="G26" s="43">
        <v>143</v>
      </c>
      <c r="H26" s="44">
        <v>1</v>
      </c>
      <c r="I26" s="45" t="str">
        <f t="shared" si="1"/>
        <v/>
      </c>
      <c r="J26" s="45" t="str">
        <f t="shared" si="2"/>
        <v/>
      </c>
      <c r="K26" s="113"/>
      <c r="L26" s="43"/>
      <c r="M26" s="43"/>
      <c r="N26" s="43" t="s">
        <v>10</v>
      </c>
    </row>
    <row r="27" spans="1:14" s="36" customFormat="1" ht="12.75">
      <c r="A27" s="26">
        <f t="shared" si="0"/>
        <v>22</v>
      </c>
      <c r="B27" s="27">
        <v>1</v>
      </c>
      <c r="C27" s="26" t="s">
        <v>1782</v>
      </c>
      <c r="D27" s="26" t="s">
        <v>210</v>
      </c>
      <c r="E27" s="26"/>
      <c r="F27" s="35" t="s">
        <v>204</v>
      </c>
      <c r="G27" s="31">
        <v>144</v>
      </c>
      <c r="H27" s="32">
        <v>17</v>
      </c>
      <c r="I27" s="33" t="str">
        <f t="shared" si="1"/>
        <v/>
      </c>
      <c r="J27" s="274">
        <f>IF(J28="-",_xlfn.NUMBERVALUE(I27)/100*-1,_xlfn.NUMBERVALUE(I27)/100)</f>
        <v>0</v>
      </c>
      <c r="K27" s="114"/>
      <c r="L27" s="31"/>
      <c r="M27" s="31"/>
      <c r="N27" s="31"/>
    </row>
    <row r="28" spans="1:14" s="36" customFormat="1" ht="23.25" customHeight="1">
      <c r="A28" s="26">
        <f t="shared" si="0"/>
        <v>23</v>
      </c>
      <c r="B28" s="27">
        <v>1</v>
      </c>
      <c r="C28" s="26" t="s">
        <v>1783</v>
      </c>
      <c r="D28" s="26" t="s">
        <v>212</v>
      </c>
      <c r="E28" s="26" t="s">
        <v>208</v>
      </c>
      <c r="F28" s="35" t="s">
        <v>182</v>
      </c>
      <c r="G28" s="31">
        <v>161</v>
      </c>
      <c r="H28" s="32">
        <v>1</v>
      </c>
      <c r="I28" s="33" t="str">
        <f t="shared" si="1"/>
        <v/>
      </c>
      <c r="J28" s="33" t="str">
        <f t="shared" si="2"/>
        <v/>
      </c>
      <c r="K28" s="114"/>
      <c r="L28" s="31"/>
      <c r="M28" s="31"/>
      <c r="N28" s="31"/>
    </row>
    <row r="29" spans="1:14" s="36" customFormat="1" ht="12.75">
      <c r="A29" s="26">
        <f t="shared" si="0"/>
        <v>24</v>
      </c>
      <c r="B29" s="27">
        <v>1</v>
      </c>
      <c r="C29" s="26" t="s">
        <v>1784</v>
      </c>
      <c r="D29" s="26" t="s">
        <v>203</v>
      </c>
      <c r="E29" s="26"/>
      <c r="F29" s="35" t="s">
        <v>204</v>
      </c>
      <c r="G29" s="31">
        <v>162</v>
      </c>
      <c r="H29" s="32">
        <v>17</v>
      </c>
      <c r="I29" s="33" t="str">
        <f t="shared" si="1"/>
        <v/>
      </c>
      <c r="J29" s="274">
        <f>IF(J30="-",_xlfn.NUMBERVALUE(I29)/100*-1,_xlfn.NUMBERVALUE(I29)/100)</f>
        <v>0</v>
      </c>
      <c r="K29" s="114" t="s">
        <v>1785</v>
      </c>
      <c r="L29" s="31"/>
      <c r="M29" s="31"/>
      <c r="N29" s="31"/>
    </row>
    <row r="30" spans="1:14" s="36" customFormat="1" ht="23.25" customHeight="1">
      <c r="A30" s="26">
        <f t="shared" si="0"/>
        <v>25</v>
      </c>
      <c r="B30" s="27">
        <v>1</v>
      </c>
      <c r="C30" s="26" t="s">
        <v>1786</v>
      </c>
      <c r="D30" s="26" t="s">
        <v>207</v>
      </c>
      <c r="E30" s="26" t="s">
        <v>208</v>
      </c>
      <c r="F30" s="35" t="s">
        <v>182</v>
      </c>
      <c r="G30" s="31">
        <v>179</v>
      </c>
      <c r="H30" s="32">
        <v>1</v>
      </c>
      <c r="I30" s="33" t="str">
        <f t="shared" si="1"/>
        <v/>
      </c>
      <c r="J30" s="33" t="str">
        <f t="shared" si="2"/>
        <v/>
      </c>
      <c r="K30" s="114"/>
      <c r="L30" s="31"/>
      <c r="M30" s="31"/>
      <c r="N30" s="31"/>
    </row>
    <row r="31" spans="1:14" s="36" customFormat="1" ht="12.75">
      <c r="A31" s="26">
        <f t="shared" si="0"/>
        <v>26</v>
      </c>
      <c r="B31" s="27">
        <v>1</v>
      </c>
      <c r="C31" s="26" t="s">
        <v>1787</v>
      </c>
      <c r="D31" s="26" t="s">
        <v>1788</v>
      </c>
      <c r="E31" s="26"/>
      <c r="F31" s="35" t="s">
        <v>204</v>
      </c>
      <c r="G31" s="31">
        <v>180</v>
      </c>
      <c r="H31" s="32">
        <v>17</v>
      </c>
      <c r="I31" s="33" t="str">
        <f t="shared" si="1"/>
        <v/>
      </c>
      <c r="J31" s="274">
        <f>IF(J32="-",_xlfn.NUMBERVALUE(I31)/100*-1,_xlfn.NUMBERVALUE(I31)/100)</f>
        <v>0</v>
      </c>
      <c r="K31" s="114" t="s">
        <v>1789</v>
      </c>
      <c r="L31" s="31"/>
      <c r="M31" s="31"/>
      <c r="N31" s="31"/>
    </row>
    <row r="32" spans="1:14" s="36" customFormat="1" ht="23.25" customHeight="1">
      <c r="A32" s="26">
        <f t="shared" si="0"/>
        <v>27</v>
      </c>
      <c r="B32" s="27">
        <v>1</v>
      </c>
      <c r="C32" s="26" t="s">
        <v>1790</v>
      </c>
      <c r="D32" s="26" t="s">
        <v>1791</v>
      </c>
      <c r="E32" s="26" t="s">
        <v>208</v>
      </c>
      <c r="F32" s="35" t="s">
        <v>182</v>
      </c>
      <c r="G32" s="31">
        <v>197</v>
      </c>
      <c r="H32" s="32">
        <v>1</v>
      </c>
      <c r="I32" s="33" t="str">
        <f t="shared" si="1"/>
        <v/>
      </c>
      <c r="J32" s="33" t="str">
        <f t="shared" si="2"/>
        <v/>
      </c>
      <c r="K32" s="114"/>
      <c r="L32" s="31"/>
      <c r="M32" s="31"/>
      <c r="N32" s="31"/>
    </row>
    <row r="33" spans="1:28" s="36" customFormat="1" ht="33.75">
      <c r="A33" s="26">
        <f t="shared" si="0"/>
        <v>28</v>
      </c>
      <c r="B33" s="27">
        <v>1</v>
      </c>
      <c r="C33" s="26" t="s">
        <v>1792</v>
      </c>
      <c r="D33" s="26" t="s">
        <v>1793</v>
      </c>
      <c r="E33" s="26"/>
      <c r="F33" s="35" t="s">
        <v>254</v>
      </c>
      <c r="G33" s="31">
        <v>198</v>
      </c>
      <c r="H33" s="32">
        <v>6</v>
      </c>
      <c r="I33" s="33" t="str">
        <f t="shared" si="1"/>
        <v/>
      </c>
      <c r="J33" s="33" t="str">
        <f t="shared" si="2"/>
        <v/>
      </c>
      <c r="K33" s="124" t="s">
        <v>326</v>
      </c>
      <c r="L33" s="124" t="s">
        <v>326</v>
      </c>
      <c r="M33" s="124" t="s">
        <v>326</v>
      </c>
      <c r="N33" s="124"/>
    </row>
    <row r="34" spans="1:28" s="36" customFormat="1" ht="12.75" outlineLevel="1">
      <c r="A34" s="35">
        <f>IF(B34=1,TRUNC(A33)+1,A33+0.1)</f>
        <v>28.1</v>
      </c>
      <c r="B34" s="37">
        <v>2</v>
      </c>
      <c r="C34" s="35" t="s">
        <v>1794</v>
      </c>
      <c r="D34" s="30" t="s">
        <v>1357</v>
      </c>
      <c r="E34" s="30"/>
      <c r="F34" s="30" t="s">
        <v>156</v>
      </c>
      <c r="G34" s="31">
        <v>198</v>
      </c>
      <c r="H34" s="32">
        <v>2</v>
      </c>
      <c r="I34" s="33" t="str">
        <f t="shared" si="1"/>
        <v/>
      </c>
      <c r="J34" s="33" t="str">
        <f t="shared" si="2"/>
        <v/>
      </c>
      <c r="K34" s="34"/>
      <c r="L34" s="35"/>
      <c r="M34" s="35"/>
      <c r="N34" s="35"/>
      <c r="O34" s="98"/>
      <c r="P34" s="95"/>
      <c r="Q34" s="95"/>
      <c r="R34" s="95"/>
      <c r="S34" s="95"/>
      <c r="T34" s="95"/>
      <c r="U34" s="95"/>
      <c r="V34" s="95"/>
      <c r="W34" s="95"/>
      <c r="X34" s="95"/>
      <c r="Y34" s="95"/>
      <c r="Z34" s="95"/>
      <c r="AA34" s="95"/>
      <c r="AB34" s="95"/>
    </row>
    <row r="35" spans="1:28" s="36" customFormat="1" ht="12.75" outlineLevel="1">
      <c r="A35" s="35">
        <f>IF(B35=1,TRUNC(A34)+1,A34+0.1)</f>
        <v>28.200000000000003</v>
      </c>
      <c r="B35" s="37">
        <v>2</v>
      </c>
      <c r="C35" s="35" t="s">
        <v>1795</v>
      </c>
      <c r="D35" s="30" t="s">
        <v>1360</v>
      </c>
      <c r="E35" s="30"/>
      <c r="F35" s="30" t="s">
        <v>156</v>
      </c>
      <c r="G35" s="31">
        <v>200</v>
      </c>
      <c r="H35" s="32">
        <v>2</v>
      </c>
      <c r="I35" s="33" t="str">
        <f t="shared" si="1"/>
        <v/>
      </c>
      <c r="J35" s="33" t="str">
        <f t="shared" si="2"/>
        <v/>
      </c>
      <c r="K35" s="34"/>
      <c r="L35" s="35"/>
      <c r="M35" s="35"/>
      <c r="N35" s="35"/>
      <c r="O35" s="98"/>
      <c r="P35" s="95"/>
      <c r="Q35" s="95"/>
      <c r="R35" s="95"/>
      <c r="S35" s="95"/>
      <c r="T35" s="95"/>
      <c r="U35" s="95"/>
      <c r="V35" s="95"/>
      <c r="W35" s="95"/>
      <c r="X35" s="95"/>
      <c r="Y35" s="95"/>
      <c r="Z35" s="95"/>
      <c r="AA35" s="95"/>
      <c r="AB35" s="95"/>
    </row>
    <row r="36" spans="1:28" s="36" customFormat="1" ht="22.5" outlineLevel="1">
      <c r="A36" s="35">
        <f>IF(B36=1,TRUNC(A35)+1,A35+0.1)</f>
        <v>28.300000000000004</v>
      </c>
      <c r="B36" s="37">
        <v>2</v>
      </c>
      <c r="C36" s="35" t="s">
        <v>1796</v>
      </c>
      <c r="D36" s="30" t="s">
        <v>1362</v>
      </c>
      <c r="E36" s="30"/>
      <c r="F36" s="30" t="s">
        <v>156</v>
      </c>
      <c r="G36" s="31">
        <v>202</v>
      </c>
      <c r="H36" s="32">
        <v>2</v>
      </c>
      <c r="I36" s="33" t="str">
        <f t="shared" si="1"/>
        <v/>
      </c>
      <c r="J36" s="33" t="str">
        <f t="shared" si="2"/>
        <v/>
      </c>
      <c r="K36" s="34"/>
      <c r="L36" s="35"/>
      <c r="M36" s="35"/>
      <c r="N36" s="35"/>
      <c r="O36" s="98"/>
      <c r="P36" s="95"/>
      <c r="Q36" s="95"/>
      <c r="R36" s="95"/>
      <c r="S36" s="95"/>
      <c r="T36" s="95"/>
      <c r="U36" s="95"/>
      <c r="V36" s="95"/>
      <c r="W36" s="95"/>
      <c r="X36" s="95"/>
      <c r="Y36" s="95"/>
      <c r="Z36" s="95"/>
      <c r="AA36" s="95"/>
      <c r="AB36" s="95"/>
    </row>
    <row r="37" spans="1:28" s="36" customFormat="1" ht="25.5" customHeight="1">
      <c r="A37" s="27">
        <f>IF(B37=1,TRUNC(A36)+1,A36+0.1)</f>
        <v>29</v>
      </c>
      <c r="B37" s="27">
        <v>1</v>
      </c>
      <c r="C37" s="26" t="s">
        <v>1797</v>
      </c>
      <c r="D37" s="26" t="s">
        <v>337</v>
      </c>
      <c r="E37" s="26" t="s">
        <v>338</v>
      </c>
      <c r="F37" s="35" t="s">
        <v>182</v>
      </c>
      <c r="G37" s="31">
        <v>204</v>
      </c>
      <c r="H37" s="32">
        <v>1</v>
      </c>
      <c r="I37" s="33" t="str">
        <f t="shared" si="1"/>
        <v/>
      </c>
      <c r="J37" s="33" t="str">
        <f t="shared" si="2"/>
        <v/>
      </c>
      <c r="K37" s="34" t="s">
        <v>339</v>
      </c>
      <c r="L37" s="35" t="s">
        <v>339</v>
      </c>
      <c r="M37" s="35" t="s">
        <v>339</v>
      </c>
      <c r="N37" s="35"/>
    </row>
    <row r="38" spans="1:28" s="36" customFormat="1" ht="12.75">
      <c r="A38" s="26">
        <f t="shared" si="0"/>
        <v>30</v>
      </c>
      <c r="B38" s="27">
        <v>1</v>
      </c>
      <c r="C38" s="26" t="s">
        <v>1798</v>
      </c>
      <c r="D38" s="26" t="s">
        <v>763</v>
      </c>
      <c r="E38" s="26"/>
      <c r="F38" s="35" t="s">
        <v>156</v>
      </c>
      <c r="G38" s="31">
        <v>205</v>
      </c>
      <c r="H38" s="32">
        <v>2</v>
      </c>
      <c r="I38" s="33" t="str">
        <f t="shared" si="1"/>
        <v/>
      </c>
      <c r="J38" s="33" t="str">
        <f t="shared" si="2"/>
        <v/>
      </c>
      <c r="K38" s="114"/>
      <c r="L38" s="31"/>
      <c r="M38" s="31"/>
      <c r="N38" s="31"/>
    </row>
    <row r="39" spans="1:28" s="36" customFormat="1" ht="12.75">
      <c r="A39" s="26">
        <f t="shared" si="0"/>
        <v>31</v>
      </c>
      <c r="B39" s="27">
        <v>1</v>
      </c>
      <c r="C39" s="26" t="s">
        <v>1799</v>
      </c>
      <c r="D39" s="26" t="s">
        <v>765</v>
      </c>
      <c r="E39" s="26"/>
      <c r="F39" s="35" t="s">
        <v>150</v>
      </c>
      <c r="G39" s="31">
        <v>207</v>
      </c>
      <c r="H39" s="32">
        <v>14</v>
      </c>
      <c r="I39" s="33" t="str">
        <f t="shared" si="1"/>
        <v/>
      </c>
      <c r="J39" s="243">
        <f>_xlfn.NUMBERVALUE(I39)</f>
        <v>0</v>
      </c>
      <c r="K39" s="34" t="s">
        <v>766</v>
      </c>
      <c r="L39" s="35" t="s">
        <v>766</v>
      </c>
      <c r="M39" s="35" t="s">
        <v>766</v>
      </c>
      <c r="N39" s="35"/>
    </row>
    <row r="40" spans="1:28" s="36" customFormat="1" ht="12.75">
      <c r="A40" s="26">
        <f t="shared" si="0"/>
        <v>32</v>
      </c>
      <c r="B40" s="27">
        <v>1</v>
      </c>
      <c r="C40" s="26" t="s">
        <v>1800</v>
      </c>
      <c r="D40" s="26" t="s">
        <v>768</v>
      </c>
      <c r="E40" s="26"/>
      <c r="F40" s="35" t="s">
        <v>769</v>
      </c>
      <c r="G40" s="31">
        <v>221</v>
      </c>
      <c r="H40" s="32">
        <v>2</v>
      </c>
      <c r="I40" s="33" t="str">
        <f t="shared" si="1"/>
        <v/>
      </c>
      <c r="J40" s="33" t="str">
        <f t="shared" si="2"/>
        <v/>
      </c>
      <c r="K40" s="34"/>
      <c r="L40" s="35"/>
      <c r="M40" s="35"/>
      <c r="N40" s="35"/>
    </row>
    <row r="41" spans="1:28" s="36" customFormat="1" ht="33.75">
      <c r="A41" s="26">
        <f t="shared" si="0"/>
        <v>33</v>
      </c>
      <c r="B41" s="27">
        <v>1</v>
      </c>
      <c r="C41" s="26" t="s">
        <v>1801</v>
      </c>
      <c r="D41" s="26" t="s">
        <v>771</v>
      </c>
      <c r="E41" s="26"/>
      <c r="F41" s="35" t="s">
        <v>150</v>
      </c>
      <c r="G41" s="31">
        <v>223</v>
      </c>
      <c r="H41" s="32">
        <v>14</v>
      </c>
      <c r="I41" s="33" t="str">
        <f t="shared" si="1"/>
        <v/>
      </c>
      <c r="J41" s="243">
        <f>_xlfn.NUMBERVALUE(I41)</f>
        <v>0</v>
      </c>
      <c r="K41" s="34" t="s">
        <v>772</v>
      </c>
      <c r="L41" s="35" t="s">
        <v>772</v>
      </c>
      <c r="M41" s="35" t="s">
        <v>772</v>
      </c>
      <c r="N41" s="35"/>
    </row>
    <row r="42" spans="1:28" s="36" customFormat="1" ht="12.75">
      <c r="A42" s="26">
        <f t="shared" si="0"/>
        <v>34</v>
      </c>
      <c r="B42" s="27">
        <v>1</v>
      </c>
      <c r="C42" s="26" t="s">
        <v>1802</v>
      </c>
      <c r="D42" s="26" t="s">
        <v>1224</v>
      </c>
      <c r="E42" s="26"/>
      <c r="F42" s="35" t="s">
        <v>182</v>
      </c>
      <c r="G42" s="31">
        <v>237</v>
      </c>
      <c r="H42" s="32">
        <v>1</v>
      </c>
      <c r="I42" s="33" t="str">
        <f t="shared" si="1"/>
        <v/>
      </c>
      <c r="J42" s="33" t="str">
        <f t="shared" si="2"/>
        <v/>
      </c>
      <c r="K42" s="114"/>
      <c r="L42" s="31"/>
      <c r="M42" s="31"/>
      <c r="N42" s="31"/>
    </row>
    <row r="43" spans="1:28" s="36" customFormat="1" ht="12.75">
      <c r="A43" s="26">
        <f t="shared" si="0"/>
        <v>35</v>
      </c>
      <c r="B43" s="27">
        <v>1</v>
      </c>
      <c r="C43" s="26" t="s">
        <v>1803</v>
      </c>
      <c r="D43" s="26" t="s">
        <v>1804</v>
      </c>
      <c r="E43" s="26"/>
      <c r="F43" s="35" t="s">
        <v>342</v>
      </c>
      <c r="G43" s="31">
        <v>238</v>
      </c>
      <c r="H43" s="32">
        <v>8</v>
      </c>
      <c r="I43" s="33" t="str">
        <f t="shared" si="1"/>
        <v/>
      </c>
      <c r="J43" s="245" t="str">
        <f t="shared" ref="J43:J44" si="3">IF(AND(I43&lt;&gt;"",I43&lt;&gt;"00000000"),DATE(LEFT(I43,4),MID(I43,5,2),RIGHT(I43,2)),"")</f>
        <v/>
      </c>
      <c r="K43" s="114"/>
      <c r="L43" s="31"/>
      <c r="M43" s="31"/>
      <c r="N43" s="31"/>
    </row>
    <row r="44" spans="1:28" s="36" customFormat="1" ht="22.5">
      <c r="A44" s="26">
        <f t="shared" si="0"/>
        <v>36</v>
      </c>
      <c r="B44" s="27">
        <v>1</v>
      </c>
      <c r="C44" s="26" t="s">
        <v>1805</v>
      </c>
      <c r="D44" s="26" t="s">
        <v>344</v>
      </c>
      <c r="E44" s="26"/>
      <c r="F44" s="35" t="s">
        <v>342</v>
      </c>
      <c r="G44" s="31">
        <v>246</v>
      </c>
      <c r="H44" s="32">
        <v>8</v>
      </c>
      <c r="I44" s="33" t="str">
        <f t="shared" si="1"/>
        <v/>
      </c>
      <c r="J44" s="245" t="str">
        <f t="shared" si="3"/>
        <v/>
      </c>
      <c r="K44" s="34" t="s">
        <v>1806</v>
      </c>
      <c r="L44" s="35" t="s">
        <v>1806</v>
      </c>
      <c r="M44" s="35" t="s">
        <v>1806</v>
      </c>
      <c r="N44" s="35"/>
    </row>
    <row r="45" spans="1:28" s="36" customFormat="1" ht="12.75">
      <c r="A45" s="26">
        <f t="shared" si="0"/>
        <v>37</v>
      </c>
      <c r="B45" s="27">
        <v>1</v>
      </c>
      <c r="C45" s="26" t="s">
        <v>1807</v>
      </c>
      <c r="D45" s="26" t="s">
        <v>1808</v>
      </c>
      <c r="E45" s="26"/>
      <c r="F45" s="35" t="s">
        <v>1809</v>
      </c>
      <c r="G45" s="31">
        <v>254</v>
      </c>
      <c r="H45" s="32">
        <v>1</v>
      </c>
      <c r="I45" s="33" t="str">
        <f t="shared" si="1"/>
        <v/>
      </c>
      <c r="J45" s="33" t="str">
        <f t="shared" si="2"/>
        <v/>
      </c>
      <c r="K45" s="114"/>
      <c r="L45" s="31"/>
      <c r="M45" s="31"/>
      <c r="N45" s="31"/>
    </row>
    <row r="46" spans="1:28" s="36" customFormat="1" ht="12.75" hidden="1">
      <c r="A46" s="40">
        <f t="shared" si="0"/>
        <v>38</v>
      </c>
      <c r="B46" s="41">
        <v>1</v>
      </c>
      <c r="C46" s="40" t="s">
        <v>1810</v>
      </c>
      <c r="D46" s="40" t="s">
        <v>747</v>
      </c>
      <c r="E46" s="40"/>
      <c r="F46" s="40" t="s">
        <v>161</v>
      </c>
      <c r="G46" s="43">
        <v>255</v>
      </c>
      <c r="H46" s="44">
        <v>4</v>
      </c>
      <c r="I46" s="45" t="str">
        <f t="shared" si="1"/>
        <v/>
      </c>
      <c r="J46" s="45" t="str">
        <f t="shared" si="2"/>
        <v/>
      </c>
      <c r="K46" s="113"/>
      <c r="L46" s="43"/>
      <c r="M46" s="43"/>
      <c r="N46" s="43" t="s">
        <v>10</v>
      </c>
    </row>
    <row r="47" spans="1:28" s="36" customFormat="1" ht="12.75" hidden="1">
      <c r="A47" s="40">
        <f t="shared" si="0"/>
        <v>39</v>
      </c>
      <c r="B47" s="41">
        <v>1</v>
      </c>
      <c r="C47" s="40" t="s">
        <v>1811</v>
      </c>
      <c r="D47" s="40" t="s">
        <v>722</v>
      </c>
      <c r="E47" s="40"/>
      <c r="F47" s="40" t="s">
        <v>282</v>
      </c>
      <c r="G47" s="43">
        <v>259</v>
      </c>
      <c r="H47" s="44">
        <v>3</v>
      </c>
      <c r="I47" s="45" t="str">
        <f t="shared" si="1"/>
        <v/>
      </c>
      <c r="J47" s="45" t="str">
        <f t="shared" si="2"/>
        <v/>
      </c>
      <c r="K47" s="113"/>
      <c r="L47" s="43"/>
      <c r="M47" s="43"/>
      <c r="N47" s="43" t="s">
        <v>10</v>
      </c>
    </row>
    <row r="48" spans="1:28" s="36" customFormat="1" ht="22.5" hidden="1">
      <c r="A48" s="40">
        <f t="shared" si="0"/>
        <v>40</v>
      </c>
      <c r="B48" s="41">
        <v>1</v>
      </c>
      <c r="C48" s="40" t="s">
        <v>1812</v>
      </c>
      <c r="D48" s="40" t="s">
        <v>1813</v>
      </c>
      <c r="E48" s="40"/>
      <c r="F48" s="40" t="s">
        <v>1814</v>
      </c>
      <c r="G48" s="43">
        <v>262</v>
      </c>
      <c r="H48" s="44">
        <v>9</v>
      </c>
      <c r="I48" s="45" t="str">
        <f t="shared" si="1"/>
        <v/>
      </c>
      <c r="J48" s="251">
        <f>_xlfn.NUMBERVALUE(I48)</f>
        <v>0</v>
      </c>
      <c r="K48" s="113"/>
      <c r="L48" s="43"/>
      <c r="M48" s="43"/>
      <c r="N48" s="43" t="s">
        <v>10</v>
      </c>
    </row>
    <row r="49" spans="1:15" s="36" customFormat="1" ht="12.75">
      <c r="A49" s="26">
        <f t="shared" si="0"/>
        <v>41</v>
      </c>
      <c r="B49" s="27">
        <v>1</v>
      </c>
      <c r="C49" s="26" t="s">
        <v>1815</v>
      </c>
      <c r="D49" s="26" t="s">
        <v>1816</v>
      </c>
      <c r="E49" s="26"/>
      <c r="F49" s="35" t="s">
        <v>282</v>
      </c>
      <c r="G49" s="31">
        <v>271</v>
      </c>
      <c r="H49" s="32">
        <v>3</v>
      </c>
      <c r="I49" s="33" t="str">
        <f t="shared" si="1"/>
        <v/>
      </c>
      <c r="J49" s="33" t="str">
        <f t="shared" si="2"/>
        <v/>
      </c>
      <c r="K49" s="114"/>
      <c r="L49" s="31"/>
      <c r="M49" s="31"/>
      <c r="N49" s="31"/>
    </row>
    <row r="50" spans="1:15" s="36" customFormat="1" ht="33.75">
      <c r="A50" s="26">
        <f t="shared" si="0"/>
        <v>42</v>
      </c>
      <c r="B50" s="27">
        <v>1</v>
      </c>
      <c r="C50" s="26" t="s">
        <v>1817</v>
      </c>
      <c r="D50" s="26" t="s">
        <v>1140</v>
      </c>
      <c r="E50" s="26"/>
      <c r="F50" s="35" t="s">
        <v>777</v>
      </c>
      <c r="G50" s="31">
        <v>274</v>
      </c>
      <c r="H50" s="32">
        <v>18</v>
      </c>
      <c r="I50" s="33" t="str">
        <f t="shared" si="1"/>
        <v/>
      </c>
      <c r="J50" s="33" t="str">
        <f t="shared" si="2"/>
        <v/>
      </c>
      <c r="K50" s="114" t="s">
        <v>1683</v>
      </c>
      <c r="L50" s="114" t="s">
        <v>1683</v>
      </c>
      <c r="M50" s="114" t="s">
        <v>1683</v>
      </c>
      <c r="N50" s="114"/>
      <c r="O50" s="95"/>
    </row>
    <row r="51" spans="1:15" s="36" customFormat="1" ht="12.75" outlineLevel="1">
      <c r="A51" s="35">
        <f t="shared" si="0"/>
        <v>42.1</v>
      </c>
      <c r="B51" s="37">
        <v>2</v>
      </c>
      <c r="C51" s="35" t="s">
        <v>1818</v>
      </c>
      <c r="D51" s="35" t="s">
        <v>1819</v>
      </c>
      <c r="E51" s="35"/>
      <c r="F51" s="35" t="s">
        <v>781</v>
      </c>
      <c r="G51" s="31">
        <v>274</v>
      </c>
      <c r="H51" s="32">
        <v>11</v>
      </c>
      <c r="I51" s="33" t="str">
        <f t="shared" si="1"/>
        <v/>
      </c>
      <c r="J51" s="243">
        <f>_xlfn.NUMBERVALUE(I51)/10^J53</f>
        <v>0</v>
      </c>
      <c r="K51" s="114"/>
      <c r="L51" s="31"/>
      <c r="M51" s="31"/>
      <c r="N51" s="31"/>
    </row>
    <row r="52" spans="1:15" s="36" customFormat="1" ht="23.25" customHeight="1" outlineLevel="1">
      <c r="A52" s="35">
        <f t="shared" si="0"/>
        <v>42.2</v>
      </c>
      <c r="B52" s="37">
        <v>2</v>
      </c>
      <c r="C52" s="35" t="s">
        <v>1820</v>
      </c>
      <c r="D52" s="35" t="s">
        <v>783</v>
      </c>
      <c r="E52" s="35" t="s">
        <v>208</v>
      </c>
      <c r="F52" s="35" t="s">
        <v>182</v>
      </c>
      <c r="G52" s="31">
        <v>285</v>
      </c>
      <c r="H52" s="32">
        <v>1</v>
      </c>
      <c r="I52" s="33" t="str">
        <f t="shared" si="1"/>
        <v/>
      </c>
      <c r="J52" s="33" t="str">
        <f t="shared" si="2"/>
        <v/>
      </c>
      <c r="K52" s="114"/>
      <c r="L52" s="31"/>
      <c r="M52" s="31"/>
      <c r="N52" s="31"/>
    </row>
    <row r="53" spans="1:15" s="36" customFormat="1" ht="22.5" outlineLevel="1">
      <c r="A53" s="35">
        <f t="shared" si="0"/>
        <v>42.300000000000004</v>
      </c>
      <c r="B53" s="37">
        <v>2</v>
      </c>
      <c r="C53" s="35" t="s">
        <v>1821</v>
      </c>
      <c r="D53" s="35" t="s">
        <v>1822</v>
      </c>
      <c r="E53" s="35"/>
      <c r="F53" s="35" t="s">
        <v>456</v>
      </c>
      <c r="G53" s="31">
        <v>286</v>
      </c>
      <c r="H53" s="32">
        <v>3</v>
      </c>
      <c r="I53" s="33" t="str">
        <f t="shared" si="1"/>
        <v/>
      </c>
      <c r="J53" s="243">
        <f>_xlfn.NUMBERVALUE(I53)</f>
        <v>0</v>
      </c>
      <c r="K53" s="114"/>
      <c r="L53" s="31"/>
      <c r="M53" s="31"/>
      <c r="N53" s="31"/>
    </row>
    <row r="54" spans="1:15" s="36" customFormat="1" ht="23.25" customHeight="1" outlineLevel="1">
      <c r="A54" s="35">
        <f t="shared" si="0"/>
        <v>42.400000000000006</v>
      </c>
      <c r="B54" s="37">
        <v>2</v>
      </c>
      <c r="C54" s="35" t="s">
        <v>1823</v>
      </c>
      <c r="D54" s="35" t="s">
        <v>788</v>
      </c>
      <c r="E54" s="35" t="s">
        <v>208</v>
      </c>
      <c r="F54" s="35" t="s">
        <v>182</v>
      </c>
      <c r="G54" s="31">
        <v>289</v>
      </c>
      <c r="H54" s="32">
        <v>1</v>
      </c>
      <c r="I54" s="33" t="str">
        <f t="shared" si="1"/>
        <v/>
      </c>
      <c r="J54" s="33" t="str">
        <f t="shared" si="2"/>
        <v/>
      </c>
      <c r="K54" s="114"/>
      <c r="L54" s="31"/>
      <c r="M54" s="31"/>
      <c r="N54" s="31"/>
    </row>
    <row r="55" spans="1:15" s="36" customFormat="1" ht="12.75" outlineLevel="1">
      <c r="A55" s="35">
        <f t="shared" si="0"/>
        <v>42.500000000000007</v>
      </c>
      <c r="B55" s="37">
        <v>2</v>
      </c>
      <c r="C55" s="35" t="s">
        <v>1824</v>
      </c>
      <c r="D55" s="35" t="s">
        <v>791</v>
      </c>
      <c r="E55" s="35"/>
      <c r="F55" s="35" t="s">
        <v>1809</v>
      </c>
      <c r="G55" s="31">
        <v>290</v>
      </c>
      <c r="H55" s="32">
        <v>1</v>
      </c>
      <c r="I55" s="33" t="str">
        <f t="shared" si="1"/>
        <v/>
      </c>
      <c r="J55" s="33" t="str">
        <f t="shared" si="2"/>
        <v/>
      </c>
      <c r="K55" s="114"/>
      <c r="L55" s="31"/>
      <c r="M55" s="31"/>
      <c r="N55" s="31"/>
    </row>
    <row r="56" spans="1:15" s="36" customFormat="1" ht="12.75" outlineLevel="1">
      <c r="A56" s="35">
        <f t="shared" si="0"/>
        <v>42.600000000000009</v>
      </c>
      <c r="B56" s="37">
        <v>2</v>
      </c>
      <c r="C56" s="35" t="s">
        <v>1825</v>
      </c>
      <c r="D56" s="35" t="s">
        <v>794</v>
      </c>
      <c r="E56" s="35"/>
      <c r="F56" s="35" t="s">
        <v>1809</v>
      </c>
      <c r="G56" s="31">
        <v>291</v>
      </c>
      <c r="H56" s="32">
        <v>1</v>
      </c>
      <c r="I56" s="33" t="str">
        <f t="shared" si="1"/>
        <v/>
      </c>
      <c r="J56" s="33" t="str">
        <f t="shared" si="2"/>
        <v/>
      </c>
      <c r="K56" s="114"/>
      <c r="L56" s="31"/>
      <c r="M56" s="31"/>
      <c r="N56" s="31"/>
    </row>
    <row r="57" spans="1:15" s="103" customFormat="1" ht="12.75">
      <c r="A57" s="26">
        <f t="shared" si="0"/>
        <v>43</v>
      </c>
      <c r="B57" s="27">
        <v>1</v>
      </c>
      <c r="C57" s="52" t="s">
        <v>1826</v>
      </c>
      <c r="D57" s="26" t="s">
        <v>834</v>
      </c>
      <c r="E57" s="26"/>
      <c r="F57" s="35" t="s">
        <v>156</v>
      </c>
      <c r="G57" s="31">
        <v>292</v>
      </c>
      <c r="H57" s="54">
        <v>2</v>
      </c>
      <c r="I57" s="55" t="str">
        <f t="shared" si="1"/>
        <v/>
      </c>
      <c r="J57" s="55" t="str">
        <f t="shared" si="2"/>
        <v/>
      </c>
      <c r="K57" s="136"/>
      <c r="L57" s="53"/>
      <c r="M57" s="53"/>
      <c r="N57" s="53"/>
    </row>
    <row r="58" spans="1:15" s="36" customFormat="1" ht="12.75">
      <c r="A58" s="26">
        <f t="shared" si="0"/>
        <v>44</v>
      </c>
      <c r="B58" s="27">
        <v>1</v>
      </c>
      <c r="C58" s="26" t="s">
        <v>1827</v>
      </c>
      <c r="D58" s="26" t="s">
        <v>836</v>
      </c>
      <c r="E58" s="26"/>
      <c r="F58" s="35" t="s">
        <v>837</v>
      </c>
      <c r="G58" s="31">
        <v>294</v>
      </c>
      <c r="H58" s="32">
        <v>15</v>
      </c>
      <c r="I58" s="33" t="str">
        <f t="shared" si="1"/>
        <v/>
      </c>
      <c r="J58" s="246">
        <f>_xlfn.NUMBERVALUE(I58)</f>
        <v>0</v>
      </c>
      <c r="K58" s="114" t="s">
        <v>1695</v>
      </c>
      <c r="L58" s="31" t="s">
        <v>1695</v>
      </c>
      <c r="M58" s="31" t="s">
        <v>1695</v>
      </c>
      <c r="N58" s="31"/>
    </row>
    <row r="59" spans="1:15" s="36" customFormat="1" ht="12.75">
      <c r="A59" s="26">
        <f t="shared" si="0"/>
        <v>45</v>
      </c>
      <c r="B59" s="27">
        <v>1</v>
      </c>
      <c r="C59" s="26" t="s">
        <v>1828</v>
      </c>
      <c r="D59" s="26" t="s">
        <v>840</v>
      </c>
      <c r="E59" s="26"/>
      <c r="F59" s="35" t="s">
        <v>342</v>
      </c>
      <c r="G59" s="31">
        <v>309</v>
      </c>
      <c r="H59" s="32">
        <v>8</v>
      </c>
      <c r="I59" s="33" t="str">
        <f t="shared" si="1"/>
        <v/>
      </c>
      <c r="J59" s="245" t="str">
        <f>IF(AND(I59&lt;&gt;"",I59&lt;&gt;"00000000"),DATE(LEFT(I59,4),MID(I59,5,2),RIGHT(I59,2)),"")</f>
        <v/>
      </c>
      <c r="K59" s="114"/>
      <c r="L59" s="31"/>
      <c r="M59" s="31"/>
      <c r="N59" s="31"/>
    </row>
    <row r="60" spans="1:15" s="36" customFormat="1" ht="12.75">
      <c r="A60" s="26">
        <f t="shared" si="0"/>
        <v>46</v>
      </c>
      <c r="B60" s="27">
        <v>1</v>
      </c>
      <c r="C60" s="26" t="s">
        <v>1829</v>
      </c>
      <c r="D60" s="26" t="s">
        <v>1168</v>
      </c>
      <c r="E60" s="26"/>
      <c r="F60" s="35" t="s">
        <v>436</v>
      </c>
      <c r="G60" s="31">
        <v>317</v>
      </c>
      <c r="H60" s="32">
        <v>15</v>
      </c>
      <c r="I60" s="33" t="str">
        <f t="shared" si="1"/>
        <v/>
      </c>
      <c r="J60" s="274">
        <f>IF(J61="-",_xlfn.NUMBERVALUE(I60)/100*-1,_xlfn.NUMBERVALUE(I60)/100)</f>
        <v>0</v>
      </c>
      <c r="K60" s="114" t="s">
        <v>1830</v>
      </c>
      <c r="L60" s="114" t="s">
        <v>1830</v>
      </c>
      <c r="M60" s="114" t="s">
        <v>1830</v>
      </c>
      <c r="N60" s="114"/>
    </row>
    <row r="61" spans="1:15" s="36" customFormat="1" ht="23.25" customHeight="1">
      <c r="A61" s="26">
        <f t="shared" si="0"/>
        <v>47</v>
      </c>
      <c r="B61" s="27">
        <v>1</v>
      </c>
      <c r="C61" s="26" t="s">
        <v>1831</v>
      </c>
      <c r="D61" s="26" t="s">
        <v>1171</v>
      </c>
      <c r="E61" s="26" t="s">
        <v>208</v>
      </c>
      <c r="F61" s="35" t="s">
        <v>182</v>
      </c>
      <c r="G61" s="31">
        <v>332</v>
      </c>
      <c r="H61" s="32">
        <v>1</v>
      </c>
      <c r="I61" s="33" t="str">
        <f t="shared" si="1"/>
        <v/>
      </c>
      <c r="J61" s="33" t="str">
        <f t="shared" si="2"/>
        <v/>
      </c>
      <c r="K61" s="114"/>
      <c r="L61" s="31"/>
      <c r="M61" s="31"/>
      <c r="N61" s="31"/>
    </row>
    <row r="62" spans="1:15" s="36" customFormat="1" ht="12.75">
      <c r="A62" s="26">
        <f t="shared" si="0"/>
        <v>48</v>
      </c>
      <c r="B62" s="27">
        <v>1</v>
      </c>
      <c r="C62" s="26" t="s">
        <v>1832</v>
      </c>
      <c r="D62" s="26" t="s">
        <v>1833</v>
      </c>
      <c r="E62" s="26"/>
      <c r="F62" s="35" t="s">
        <v>1403</v>
      </c>
      <c r="G62" s="31">
        <v>333</v>
      </c>
      <c r="H62" s="32">
        <v>35</v>
      </c>
      <c r="I62" s="33" t="str">
        <f t="shared" si="1"/>
        <v/>
      </c>
      <c r="J62" s="33" t="str">
        <f t="shared" si="2"/>
        <v/>
      </c>
      <c r="K62" s="114" t="s">
        <v>659</v>
      </c>
      <c r="L62" s="114" t="s">
        <v>659</v>
      </c>
      <c r="M62" s="114" t="s">
        <v>659</v>
      </c>
      <c r="N62" s="114"/>
    </row>
    <row r="63" spans="1:15" s="36" customFormat="1" ht="12.75">
      <c r="A63" s="26">
        <f t="shared" si="0"/>
        <v>49</v>
      </c>
      <c r="B63" s="27">
        <v>1</v>
      </c>
      <c r="C63" s="26" t="s">
        <v>1834</v>
      </c>
      <c r="D63" s="26" t="s">
        <v>1301</v>
      </c>
      <c r="E63" s="26"/>
      <c r="F63" s="35" t="s">
        <v>1835</v>
      </c>
      <c r="G63" s="31">
        <v>368</v>
      </c>
      <c r="H63" s="32">
        <v>14</v>
      </c>
      <c r="I63" s="33" t="str">
        <f t="shared" si="1"/>
        <v/>
      </c>
      <c r="J63" s="274">
        <f>IF(J64="-",_xlfn.NUMBERVALUE(I63)/100*-1,_xlfn.NUMBERVALUE(I63)/100)</f>
        <v>0</v>
      </c>
      <c r="K63" s="114" t="s">
        <v>1836</v>
      </c>
      <c r="L63" s="31"/>
      <c r="M63" s="31"/>
      <c r="N63" s="31"/>
    </row>
    <row r="64" spans="1:15" s="36" customFormat="1" ht="23.25" customHeight="1">
      <c r="A64" s="26">
        <f t="shared" si="0"/>
        <v>50</v>
      </c>
      <c r="B64" s="27">
        <v>1</v>
      </c>
      <c r="C64" s="26" t="s">
        <v>1837</v>
      </c>
      <c r="D64" s="26" t="s">
        <v>1304</v>
      </c>
      <c r="E64" s="26" t="s">
        <v>208</v>
      </c>
      <c r="F64" s="35" t="s">
        <v>182</v>
      </c>
      <c r="G64" s="31">
        <v>382</v>
      </c>
      <c r="H64" s="32">
        <v>1</v>
      </c>
      <c r="I64" s="33" t="str">
        <f t="shared" si="1"/>
        <v/>
      </c>
      <c r="J64" s="33" t="str">
        <f t="shared" si="2"/>
        <v/>
      </c>
      <c r="K64" s="114"/>
      <c r="L64" s="31"/>
      <c r="M64" s="31"/>
      <c r="N64" s="31"/>
    </row>
    <row r="65" spans="1:28" s="36" customFormat="1" ht="22.5">
      <c r="A65" s="26">
        <f t="shared" si="0"/>
        <v>51</v>
      </c>
      <c r="B65" s="27">
        <v>1</v>
      </c>
      <c r="C65" s="26" t="s">
        <v>1838</v>
      </c>
      <c r="D65" s="26" t="s">
        <v>306</v>
      </c>
      <c r="E65" s="26"/>
      <c r="F65" s="35" t="s">
        <v>307</v>
      </c>
      <c r="G65" s="31">
        <v>383</v>
      </c>
      <c r="H65" s="32">
        <v>12</v>
      </c>
      <c r="I65" s="33" t="str">
        <f t="shared" si="1"/>
        <v/>
      </c>
      <c r="J65" s="33" t="str">
        <f t="shared" si="2"/>
        <v/>
      </c>
      <c r="K65" s="114"/>
      <c r="L65" s="31"/>
      <c r="M65" s="31" t="s">
        <v>1839</v>
      </c>
      <c r="N65" s="31"/>
    </row>
    <row r="66" spans="1:28" s="36" customFormat="1" ht="12.75" outlineLevel="1">
      <c r="A66" s="35">
        <f t="shared" si="0"/>
        <v>51.1</v>
      </c>
      <c r="B66" s="37">
        <v>2</v>
      </c>
      <c r="C66" s="35" t="s">
        <v>1840</v>
      </c>
      <c r="D66" s="35" t="s">
        <v>310</v>
      </c>
      <c r="E66" s="35"/>
      <c r="F66" s="35" t="s">
        <v>156</v>
      </c>
      <c r="G66" s="31">
        <v>383</v>
      </c>
      <c r="H66" s="32">
        <v>2</v>
      </c>
      <c r="I66" s="33" t="str">
        <f t="shared" si="1"/>
        <v/>
      </c>
      <c r="J66" s="33" t="str">
        <f t="shared" si="2"/>
        <v/>
      </c>
      <c r="K66" s="34"/>
      <c r="L66" s="35"/>
      <c r="M66" s="35"/>
      <c r="N66" s="35"/>
      <c r="O66" s="98"/>
      <c r="P66" s="95"/>
      <c r="Q66" s="95"/>
      <c r="R66" s="95"/>
      <c r="S66" s="95"/>
      <c r="T66" s="95"/>
      <c r="U66" s="95"/>
      <c r="V66" s="95"/>
      <c r="W66" s="95"/>
      <c r="X66" s="95"/>
      <c r="Y66" s="95"/>
      <c r="Z66" s="95"/>
      <c r="AA66" s="95"/>
      <c r="AB66" s="95"/>
    </row>
    <row r="67" spans="1:28" s="36" customFormat="1" ht="12.75" outlineLevel="1">
      <c r="A67" s="35">
        <f t="shared" si="0"/>
        <v>51.2</v>
      </c>
      <c r="B67" s="37">
        <v>2</v>
      </c>
      <c r="C67" s="35" t="s">
        <v>1841</v>
      </c>
      <c r="D67" s="35" t="s">
        <v>312</v>
      </c>
      <c r="E67" s="35"/>
      <c r="F67" s="35" t="s">
        <v>313</v>
      </c>
      <c r="G67" s="31">
        <v>385</v>
      </c>
      <c r="H67" s="32">
        <v>9</v>
      </c>
      <c r="I67" s="33" t="str">
        <f t="shared" si="1"/>
        <v/>
      </c>
      <c r="J67" s="33" t="str">
        <f t="shared" ref="J67:J108" si="4">I67</f>
        <v/>
      </c>
      <c r="K67" s="34"/>
      <c r="L67" s="35"/>
      <c r="M67" s="35"/>
      <c r="N67" s="35"/>
      <c r="O67" s="98"/>
      <c r="P67" s="95"/>
      <c r="Q67" s="95"/>
      <c r="R67" s="95"/>
      <c r="S67" s="95"/>
      <c r="T67" s="95"/>
      <c r="U67" s="95"/>
      <c r="V67" s="95"/>
      <c r="W67" s="95"/>
      <c r="X67" s="95"/>
      <c r="Y67" s="95"/>
      <c r="Z67" s="95"/>
      <c r="AA67" s="95"/>
      <c r="AB67" s="95"/>
    </row>
    <row r="68" spans="1:28" s="36" customFormat="1" ht="22.5" outlineLevel="1">
      <c r="A68" s="35">
        <f t="shared" ref="A68:A70" si="5">IF(B68=1,TRUNC(A67)+1,A67+0.1)</f>
        <v>51.300000000000004</v>
      </c>
      <c r="B68" s="37">
        <v>2</v>
      </c>
      <c r="C68" s="35" t="s">
        <v>1842</v>
      </c>
      <c r="D68" s="35" t="s">
        <v>315</v>
      </c>
      <c r="E68" s="35"/>
      <c r="F68" s="35" t="s">
        <v>182</v>
      </c>
      <c r="G68" s="31">
        <v>394</v>
      </c>
      <c r="H68" s="32">
        <v>1</v>
      </c>
      <c r="I68" s="33" t="str">
        <f t="shared" si="1"/>
        <v/>
      </c>
      <c r="J68" s="33" t="str">
        <f t="shared" si="4"/>
        <v/>
      </c>
      <c r="K68" s="34"/>
      <c r="L68" s="35"/>
      <c r="M68" s="35"/>
      <c r="N68" s="35"/>
      <c r="O68" s="98"/>
      <c r="P68" s="95"/>
      <c r="Q68" s="95"/>
      <c r="R68" s="95"/>
      <c r="S68" s="95"/>
      <c r="T68" s="95"/>
      <c r="U68" s="95"/>
      <c r="V68" s="95"/>
      <c r="W68" s="95"/>
      <c r="X68" s="95"/>
      <c r="Y68" s="95"/>
      <c r="Z68" s="95"/>
      <c r="AA68" s="95"/>
      <c r="AB68" s="95"/>
    </row>
    <row r="69" spans="1:28" s="36" customFormat="1" ht="12.75" hidden="1">
      <c r="A69" s="40">
        <f t="shared" si="5"/>
        <v>52</v>
      </c>
      <c r="B69" s="41">
        <v>1</v>
      </c>
      <c r="C69" s="40" t="s">
        <v>1013</v>
      </c>
      <c r="D69" s="141"/>
      <c r="E69" s="141"/>
      <c r="F69" s="141"/>
      <c r="G69" s="43">
        <v>395</v>
      </c>
      <c r="H69" s="44">
        <v>5</v>
      </c>
      <c r="I69" s="45" t="str">
        <f t="shared" si="1"/>
        <v/>
      </c>
      <c r="J69" s="45" t="str">
        <f t="shared" si="4"/>
        <v/>
      </c>
      <c r="K69" s="113"/>
      <c r="L69" s="43"/>
      <c r="M69" s="43"/>
      <c r="N69" s="43" t="s">
        <v>10</v>
      </c>
    </row>
    <row r="70" spans="1:28" s="59" customFormat="1" ht="22.5">
      <c r="A70" s="26">
        <f t="shared" si="5"/>
        <v>53</v>
      </c>
      <c r="B70" s="27">
        <v>1</v>
      </c>
      <c r="C70" s="26" t="s">
        <v>1843</v>
      </c>
      <c r="D70" s="26" t="s">
        <v>749</v>
      </c>
      <c r="E70" s="26" t="s">
        <v>750</v>
      </c>
      <c r="F70" s="35" t="s">
        <v>182</v>
      </c>
      <c r="G70" s="31">
        <v>400</v>
      </c>
      <c r="H70" s="32">
        <v>1</v>
      </c>
      <c r="I70" s="33" t="str">
        <f t="shared" si="1"/>
        <v/>
      </c>
      <c r="J70" s="33" t="str">
        <f t="shared" si="4"/>
        <v/>
      </c>
      <c r="K70" s="114"/>
      <c r="L70" s="31"/>
      <c r="M70" s="31"/>
      <c r="N70" s="31"/>
    </row>
    <row r="71" spans="1:28" s="73" customFormat="1" ht="12.75" customHeight="1">
      <c r="A71" s="105"/>
      <c r="B71" s="106"/>
      <c r="C71" s="69" t="s">
        <v>1844</v>
      </c>
      <c r="D71" s="67"/>
      <c r="E71" s="67"/>
      <c r="F71" s="67"/>
      <c r="G71" s="67"/>
      <c r="H71" s="70"/>
      <c r="I71" s="131"/>
      <c r="J71" s="131">
        <f t="shared" si="4"/>
        <v>0</v>
      </c>
      <c r="K71" s="72"/>
      <c r="L71" s="72"/>
      <c r="M71" s="72"/>
      <c r="N71" s="72"/>
      <c r="O71" s="107"/>
      <c r="P71" s="108"/>
      <c r="Q71" s="108"/>
      <c r="R71" s="108"/>
      <c r="S71" s="108"/>
      <c r="T71" s="108"/>
      <c r="U71" s="108"/>
      <c r="V71" s="108"/>
      <c r="W71" s="108"/>
    </row>
    <row r="72" spans="1:28" s="88" customFormat="1" ht="12.75" customHeight="1" outlineLevel="1">
      <c r="A72" s="26">
        <f>IF(B72=1,TRUNC(A70)+1,A70+0.1)</f>
        <v>54</v>
      </c>
      <c r="B72" s="74">
        <v>1</v>
      </c>
      <c r="C72" s="75" t="s">
        <v>1845</v>
      </c>
      <c r="D72" s="75" t="s">
        <v>1191</v>
      </c>
      <c r="E72" s="75"/>
      <c r="F72" s="76" t="s">
        <v>852</v>
      </c>
      <c r="G72" s="76">
        <v>401</v>
      </c>
      <c r="H72" s="77">
        <v>12</v>
      </c>
      <c r="I72" s="33" t="str">
        <f t="shared" si="1"/>
        <v/>
      </c>
      <c r="J72" s="243">
        <f t="shared" ref="J72" si="6">_xlfn.NUMBERVALUE(I72)</f>
        <v>0</v>
      </c>
      <c r="K72" s="78"/>
      <c r="L72" s="76"/>
      <c r="M72" s="76"/>
      <c r="N72" s="76"/>
    </row>
    <row r="73" spans="1:28" s="88" customFormat="1" ht="12.75" customHeight="1" outlineLevel="1">
      <c r="A73" s="26">
        <f>IF(B73=1,TRUNC(A72)+1,A72+0.1)</f>
        <v>55</v>
      </c>
      <c r="B73" s="74">
        <v>1</v>
      </c>
      <c r="C73" s="75" t="s">
        <v>1846</v>
      </c>
      <c r="D73" s="75" t="s">
        <v>419</v>
      </c>
      <c r="E73" s="75"/>
      <c r="F73" s="76" t="s">
        <v>855</v>
      </c>
      <c r="G73" s="76">
        <v>413</v>
      </c>
      <c r="H73" s="77">
        <v>10</v>
      </c>
      <c r="I73" s="33" t="str">
        <f t="shared" ref="I73:I92" si="7">MID($I$1,G73,H73)</f>
        <v/>
      </c>
      <c r="J73" s="274">
        <f>IF(J74="-",_xlfn.NUMBERVALUE(I73)/1000000*-1,_xlfn.NUMBERVALUE(I73)/1000000)</f>
        <v>0</v>
      </c>
      <c r="K73" s="78"/>
      <c r="L73" s="76"/>
      <c r="M73" s="76"/>
      <c r="N73" s="76"/>
    </row>
    <row r="74" spans="1:28" s="88" customFormat="1" ht="23.25" customHeight="1" outlineLevel="1">
      <c r="A74" s="26">
        <f t="shared" ref="A74:A92" si="8">IF(B74=1,TRUNC(A73)+1,A73+0.1)</f>
        <v>56</v>
      </c>
      <c r="B74" s="74">
        <v>1</v>
      </c>
      <c r="C74" s="75" t="s">
        <v>1847</v>
      </c>
      <c r="D74" s="75" t="s">
        <v>857</v>
      </c>
      <c r="E74" s="26" t="s">
        <v>208</v>
      </c>
      <c r="F74" s="76" t="s">
        <v>182</v>
      </c>
      <c r="G74" s="76">
        <v>423</v>
      </c>
      <c r="H74" s="77">
        <v>1</v>
      </c>
      <c r="I74" s="33" t="str">
        <f t="shared" si="7"/>
        <v/>
      </c>
      <c r="J74" s="33" t="str">
        <f t="shared" si="4"/>
        <v/>
      </c>
      <c r="K74" s="78"/>
      <c r="L74" s="76"/>
      <c r="M74" s="76"/>
      <c r="N74" s="76"/>
    </row>
    <row r="75" spans="1:28" s="88" customFormat="1" ht="47.25" customHeight="1" outlineLevel="1">
      <c r="A75" s="26">
        <f t="shared" si="8"/>
        <v>57</v>
      </c>
      <c r="B75" s="74">
        <v>1</v>
      </c>
      <c r="C75" s="75" t="s">
        <v>1848</v>
      </c>
      <c r="D75" s="75" t="s">
        <v>860</v>
      </c>
      <c r="E75" s="75" t="s">
        <v>1849</v>
      </c>
      <c r="F75" s="76" t="s">
        <v>182</v>
      </c>
      <c r="G75" s="76">
        <v>424</v>
      </c>
      <c r="H75" s="77">
        <v>1</v>
      </c>
      <c r="I75" s="33" t="str">
        <f t="shared" si="7"/>
        <v/>
      </c>
      <c r="J75" s="33" t="str">
        <f t="shared" si="4"/>
        <v/>
      </c>
      <c r="K75" s="78"/>
      <c r="L75" s="76"/>
      <c r="M75" s="76"/>
      <c r="N75" s="76"/>
    </row>
    <row r="76" spans="1:28" s="88" customFormat="1" ht="12.75" customHeight="1" outlineLevel="1">
      <c r="A76" s="26">
        <f t="shared" si="8"/>
        <v>58</v>
      </c>
      <c r="B76" s="74">
        <v>1</v>
      </c>
      <c r="C76" s="75" t="s">
        <v>1850</v>
      </c>
      <c r="D76" s="75" t="s">
        <v>863</v>
      </c>
      <c r="E76" s="75"/>
      <c r="F76" s="76" t="s">
        <v>436</v>
      </c>
      <c r="G76" s="76">
        <v>425</v>
      </c>
      <c r="H76" s="77">
        <v>15</v>
      </c>
      <c r="I76" s="33" t="str">
        <f t="shared" si="7"/>
        <v/>
      </c>
      <c r="J76" s="274">
        <f>IF(J77="-",_xlfn.NUMBERVALUE(I76)/100*-1,_xlfn.NUMBERVALUE(I76)/100)</f>
        <v>0</v>
      </c>
      <c r="K76" s="78"/>
      <c r="L76" s="76"/>
      <c r="M76" s="76"/>
      <c r="N76" s="76"/>
    </row>
    <row r="77" spans="1:28" s="88" customFormat="1" ht="23.25" customHeight="1" outlineLevel="1">
      <c r="A77" s="26">
        <f t="shared" si="8"/>
        <v>59</v>
      </c>
      <c r="B77" s="74">
        <v>1</v>
      </c>
      <c r="C77" s="75" t="s">
        <v>1851</v>
      </c>
      <c r="D77" s="75" t="s">
        <v>865</v>
      </c>
      <c r="E77" s="26" t="s">
        <v>208</v>
      </c>
      <c r="F77" s="76" t="s">
        <v>182</v>
      </c>
      <c r="G77" s="76">
        <v>440</v>
      </c>
      <c r="H77" s="77">
        <v>1</v>
      </c>
      <c r="I77" s="33" t="str">
        <f t="shared" si="7"/>
        <v/>
      </c>
      <c r="J77" s="33" t="str">
        <f t="shared" si="4"/>
        <v/>
      </c>
      <c r="K77" s="78"/>
      <c r="L77" s="76"/>
      <c r="M77" s="76"/>
      <c r="N77" s="76"/>
    </row>
    <row r="78" spans="1:28" s="88" customFormat="1" ht="12.75" customHeight="1" outlineLevel="1">
      <c r="A78" s="26">
        <f t="shared" si="8"/>
        <v>60</v>
      </c>
      <c r="B78" s="74">
        <v>1</v>
      </c>
      <c r="C78" s="75" t="s">
        <v>1852</v>
      </c>
      <c r="D78" s="75" t="s">
        <v>867</v>
      </c>
      <c r="E78" s="75"/>
      <c r="F78" s="76" t="s">
        <v>436</v>
      </c>
      <c r="G78" s="76">
        <v>441</v>
      </c>
      <c r="H78" s="77">
        <v>15</v>
      </c>
      <c r="I78" s="33" t="str">
        <f t="shared" si="7"/>
        <v/>
      </c>
      <c r="J78" s="274">
        <f>IF(J79="-",_xlfn.NUMBERVALUE(I78)/100*-1,_xlfn.NUMBERVALUE(I78)/100)</f>
        <v>0</v>
      </c>
      <c r="K78" s="78"/>
      <c r="L78" s="76"/>
      <c r="M78" s="76"/>
      <c r="N78" s="76"/>
    </row>
    <row r="79" spans="1:28" s="88" customFormat="1" ht="23.25" customHeight="1" outlineLevel="1">
      <c r="A79" s="26">
        <f t="shared" si="8"/>
        <v>61</v>
      </c>
      <c r="B79" s="74">
        <v>1</v>
      </c>
      <c r="C79" s="75" t="s">
        <v>1853</v>
      </c>
      <c r="D79" s="75" t="s">
        <v>869</v>
      </c>
      <c r="E79" s="26" t="s">
        <v>208</v>
      </c>
      <c r="F79" s="76" t="s">
        <v>182</v>
      </c>
      <c r="G79" s="76">
        <v>456</v>
      </c>
      <c r="H79" s="77">
        <v>1</v>
      </c>
      <c r="I79" s="33" t="str">
        <f t="shared" si="7"/>
        <v/>
      </c>
      <c r="J79" s="33" t="str">
        <f t="shared" si="4"/>
        <v/>
      </c>
      <c r="K79" s="78"/>
      <c r="L79" s="76"/>
      <c r="M79" s="76"/>
      <c r="N79" s="76"/>
    </row>
    <row r="80" spans="1:28" s="88" customFormat="1" ht="12.75" customHeight="1" outlineLevel="1">
      <c r="A80" s="26">
        <f t="shared" si="8"/>
        <v>62</v>
      </c>
      <c r="B80" s="74">
        <v>1</v>
      </c>
      <c r="C80" s="75" t="s">
        <v>1854</v>
      </c>
      <c r="D80" s="75" t="s">
        <v>872</v>
      </c>
      <c r="E80" s="75"/>
      <c r="F80" s="76" t="s">
        <v>1855</v>
      </c>
      <c r="G80" s="76">
        <v>457</v>
      </c>
      <c r="H80" s="77">
        <v>17</v>
      </c>
      <c r="I80" s="33" t="str">
        <f t="shared" si="7"/>
        <v/>
      </c>
      <c r="J80" s="33">
        <f>_xlfn.NUMBERVALUE(I80)</f>
        <v>0</v>
      </c>
      <c r="K80" s="78"/>
      <c r="L80" s="76"/>
      <c r="M80" s="76"/>
      <c r="N80" s="76"/>
    </row>
    <row r="81" spans="1:15" s="88" customFormat="1" ht="23.25" customHeight="1" outlineLevel="1">
      <c r="A81" s="26">
        <f t="shared" si="8"/>
        <v>63</v>
      </c>
      <c r="B81" s="74">
        <v>1</v>
      </c>
      <c r="C81" s="75" t="s">
        <v>1856</v>
      </c>
      <c r="D81" s="75" t="s">
        <v>875</v>
      </c>
      <c r="E81" s="26" t="s">
        <v>208</v>
      </c>
      <c r="F81" s="76" t="s">
        <v>182</v>
      </c>
      <c r="G81" s="76">
        <v>474</v>
      </c>
      <c r="H81" s="77">
        <v>1</v>
      </c>
      <c r="I81" s="33" t="str">
        <f t="shared" si="7"/>
        <v/>
      </c>
      <c r="J81" s="33" t="str">
        <f t="shared" si="4"/>
        <v/>
      </c>
      <c r="K81" s="78"/>
      <c r="L81" s="76"/>
      <c r="M81" s="76"/>
      <c r="N81" s="76"/>
    </row>
    <row r="82" spans="1:15" s="88" customFormat="1" ht="12.75" customHeight="1" outlineLevel="1">
      <c r="A82" s="26">
        <f t="shared" si="8"/>
        <v>64</v>
      </c>
      <c r="B82" s="74">
        <v>1</v>
      </c>
      <c r="C82" s="75" t="s">
        <v>1857</v>
      </c>
      <c r="D82" s="75" t="s">
        <v>1858</v>
      </c>
      <c r="E82" s="75"/>
      <c r="F82" s="76" t="s">
        <v>1855</v>
      </c>
      <c r="G82" s="76">
        <v>475</v>
      </c>
      <c r="H82" s="77">
        <v>17</v>
      </c>
      <c r="I82" s="33" t="str">
        <f t="shared" si="7"/>
        <v/>
      </c>
      <c r="J82" s="33">
        <f>_xlfn.NUMBERVALUE(I82)</f>
        <v>0</v>
      </c>
      <c r="K82" s="78"/>
      <c r="L82" s="76"/>
      <c r="M82" s="76"/>
      <c r="N82" s="76"/>
    </row>
    <row r="83" spans="1:15" s="88" customFormat="1" ht="23.25" customHeight="1" outlineLevel="1">
      <c r="A83" s="26">
        <f t="shared" si="8"/>
        <v>65</v>
      </c>
      <c r="B83" s="74">
        <v>1</v>
      </c>
      <c r="C83" s="75" t="s">
        <v>1859</v>
      </c>
      <c r="D83" s="75" t="s">
        <v>1860</v>
      </c>
      <c r="E83" s="26" t="s">
        <v>208</v>
      </c>
      <c r="F83" s="76" t="s">
        <v>182</v>
      </c>
      <c r="G83" s="76">
        <v>492</v>
      </c>
      <c r="H83" s="77">
        <v>1</v>
      </c>
      <c r="I83" s="33" t="str">
        <f t="shared" si="7"/>
        <v/>
      </c>
      <c r="J83" s="33" t="str">
        <f t="shared" si="4"/>
        <v/>
      </c>
      <c r="K83" s="78"/>
      <c r="L83" s="76"/>
      <c r="M83" s="76"/>
      <c r="N83" s="76"/>
    </row>
    <row r="84" spans="1:15" s="88" customFormat="1" ht="12.75" customHeight="1" outlineLevel="1">
      <c r="A84" s="26">
        <f t="shared" si="8"/>
        <v>66</v>
      </c>
      <c r="B84" s="74">
        <v>1</v>
      </c>
      <c r="C84" s="75" t="s">
        <v>1861</v>
      </c>
      <c r="D84" s="75" t="s">
        <v>877</v>
      </c>
      <c r="E84" s="75"/>
      <c r="F84" s="76" t="s">
        <v>878</v>
      </c>
      <c r="G84" s="76">
        <v>493</v>
      </c>
      <c r="H84" s="77">
        <v>40</v>
      </c>
      <c r="I84" s="33" t="str">
        <f t="shared" si="7"/>
        <v/>
      </c>
      <c r="J84" s="33" t="str">
        <f t="shared" si="4"/>
        <v/>
      </c>
      <c r="K84" s="78"/>
      <c r="L84" s="76"/>
      <c r="M84" s="76"/>
      <c r="N84" s="76"/>
    </row>
    <row r="85" spans="1:15" s="88" customFormat="1" ht="12.75" customHeight="1" outlineLevel="1">
      <c r="A85" s="26">
        <f t="shared" si="8"/>
        <v>67</v>
      </c>
      <c r="B85" s="74">
        <v>1</v>
      </c>
      <c r="C85" s="75" t="s">
        <v>1862</v>
      </c>
      <c r="D85" s="75" t="s">
        <v>880</v>
      </c>
      <c r="E85" s="75"/>
      <c r="F85" s="76" t="s">
        <v>878</v>
      </c>
      <c r="G85" s="76">
        <v>533</v>
      </c>
      <c r="H85" s="77">
        <v>40</v>
      </c>
      <c r="I85" s="33" t="str">
        <f t="shared" si="7"/>
        <v/>
      </c>
      <c r="J85" s="33" t="str">
        <f t="shared" si="4"/>
        <v/>
      </c>
      <c r="K85" s="78"/>
      <c r="L85" s="76"/>
      <c r="M85" s="76"/>
      <c r="N85" s="76"/>
    </row>
    <row r="86" spans="1:15" s="88" customFormat="1" ht="12.75" customHeight="1" outlineLevel="1">
      <c r="A86" s="26">
        <f t="shared" si="8"/>
        <v>68</v>
      </c>
      <c r="B86" s="74">
        <v>1</v>
      </c>
      <c r="C86" s="75" t="s">
        <v>1863</v>
      </c>
      <c r="D86" s="75" t="s">
        <v>895</v>
      </c>
      <c r="E86" s="75"/>
      <c r="F86" s="76" t="s">
        <v>176</v>
      </c>
      <c r="G86" s="76">
        <v>573</v>
      </c>
      <c r="H86" s="77">
        <v>20</v>
      </c>
      <c r="I86" s="33" t="str">
        <f t="shared" si="7"/>
        <v/>
      </c>
      <c r="J86" s="33" t="str">
        <f t="shared" si="4"/>
        <v/>
      </c>
      <c r="K86" s="78"/>
      <c r="L86" s="76"/>
      <c r="M86" s="76"/>
      <c r="N86" s="76"/>
    </row>
    <row r="87" spans="1:15" s="88" customFormat="1" ht="12.75" customHeight="1" outlineLevel="1">
      <c r="A87" s="26">
        <f t="shared" si="8"/>
        <v>69</v>
      </c>
      <c r="B87" s="74">
        <v>1</v>
      </c>
      <c r="C87" s="75" t="s">
        <v>1864</v>
      </c>
      <c r="D87" s="75" t="s">
        <v>1443</v>
      </c>
      <c r="E87" s="75"/>
      <c r="F87" s="76" t="s">
        <v>323</v>
      </c>
      <c r="G87" s="76">
        <v>593</v>
      </c>
      <c r="H87" s="77">
        <v>5</v>
      </c>
      <c r="I87" s="33" t="str">
        <f t="shared" si="7"/>
        <v/>
      </c>
      <c r="J87" s="33" t="str">
        <f t="shared" si="4"/>
        <v/>
      </c>
      <c r="K87" s="78"/>
      <c r="L87" s="76"/>
      <c r="M87" s="76"/>
      <c r="N87" s="76"/>
    </row>
    <row r="88" spans="1:15" s="88" customFormat="1" ht="12.75" customHeight="1" outlineLevel="1">
      <c r="A88" s="26">
        <f t="shared" si="8"/>
        <v>70</v>
      </c>
      <c r="B88" s="74">
        <v>1</v>
      </c>
      <c r="C88" s="75" t="s">
        <v>1865</v>
      </c>
      <c r="D88" s="75" t="s">
        <v>1445</v>
      </c>
      <c r="E88" s="75"/>
      <c r="F88" s="76" t="s">
        <v>323</v>
      </c>
      <c r="G88" s="76">
        <v>598</v>
      </c>
      <c r="H88" s="77">
        <v>5</v>
      </c>
      <c r="I88" s="33" t="str">
        <f t="shared" si="7"/>
        <v/>
      </c>
      <c r="J88" s="33" t="str">
        <f t="shared" si="4"/>
        <v/>
      </c>
      <c r="K88" s="78"/>
      <c r="L88" s="76"/>
      <c r="M88" s="76"/>
      <c r="N88" s="76"/>
    </row>
    <row r="89" spans="1:15" s="36" customFormat="1" ht="12.75" outlineLevel="1">
      <c r="A89" s="26">
        <f t="shared" si="8"/>
        <v>71</v>
      </c>
      <c r="B89" s="27">
        <v>1</v>
      </c>
      <c r="C89" s="26" t="s">
        <v>1866</v>
      </c>
      <c r="D89" s="26" t="s">
        <v>1721</v>
      </c>
      <c r="E89" s="26"/>
      <c r="F89" s="137" t="s">
        <v>436</v>
      </c>
      <c r="G89" s="31">
        <v>603</v>
      </c>
      <c r="H89" s="32">
        <v>15</v>
      </c>
      <c r="I89" s="33" t="str">
        <f t="shared" si="7"/>
        <v/>
      </c>
      <c r="J89" s="274">
        <f>IF(J90="-",_xlfn.NUMBERVALUE(I89)/100*-1,_xlfn.NUMBERVALUE(I89)/100)</f>
        <v>0</v>
      </c>
      <c r="K89" s="114"/>
      <c r="L89" s="31"/>
      <c r="M89" s="66"/>
      <c r="N89" s="66"/>
      <c r="O89" s="95"/>
    </row>
    <row r="90" spans="1:15" s="36" customFormat="1" ht="23.25" customHeight="1" outlineLevel="1">
      <c r="A90" s="26">
        <f t="shared" si="8"/>
        <v>72</v>
      </c>
      <c r="B90" s="27">
        <v>1</v>
      </c>
      <c r="C90" s="26" t="s">
        <v>1867</v>
      </c>
      <c r="D90" s="26" t="s">
        <v>1724</v>
      </c>
      <c r="E90" s="26" t="s">
        <v>208</v>
      </c>
      <c r="F90" s="35" t="s">
        <v>182</v>
      </c>
      <c r="G90" s="31">
        <v>618</v>
      </c>
      <c r="H90" s="32">
        <v>1</v>
      </c>
      <c r="I90" s="33" t="str">
        <f t="shared" si="7"/>
        <v/>
      </c>
      <c r="J90" s="33" t="str">
        <f t="shared" si="4"/>
        <v/>
      </c>
      <c r="K90" s="114"/>
      <c r="L90" s="31"/>
      <c r="M90" s="66"/>
      <c r="N90" s="66"/>
      <c r="O90" s="95"/>
    </row>
    <row r="91" spans="1:15" s="36" customFormat="1" ht="12.75" outlineLevel="1">
      <c r="A91" s="26">
        <f t="shared" si="8"/>
        <v>73</v>
      </c>
      <c r="B91" s="27">
        <v>1</v>
      </c>
      <c r="C91" s="26" t="s">
        <v>1868</v>
      </c>
      <c r="D91" s="26" t="s">
        <v>405</v>
      </c>
      <c r="E91" s="26"/>
      <c r="F91" s="137" t="s">
        <v>436</v>
      </c>
      <c r="G91" s="31">
        <v>619</v>
      </c>
      <c r="H91" s="32">
        <v>15</v>
      </c>
      <c r="I91" s="33" t="str">
        <f t="shared" si="7"/>
        <v/>
      </c>
      <c r="J91" s="274">
        <f>IF(J92="-",_xlfn.NUMBERVALUE(I91)/100*-1,_xlfn.NUMBERVALUE(I91)/100)</f>
        <v>0</v>
      </c>
      <c r="K91" s="114"/>
      <c r="L91" s="31"/>
      <c r="M91" s="66"/>
      <c r="N91" s="66"/>
      <c r="O91" s="95"/>
    </row>
    <row r="92" spans="1:15" s="36" customFormat="1" ht="23.25" customHeight="1" outlineLevel="1">
      <c r="A92" s="26">
        <f t="shared" si="8"/>
        <v>74</v>
      </c>
      <c r="B92" s="27">
        <v>1</v>
      </c>
      <c r="C92" s="26" t="s">
        <v>1869</v>
      </c>
      <c r="D92" s="26" t="s">
        <v>408</v>
      </c>
      <c r="E92" s="26" t="s">
        <v>208</v>
      </c>
      <c r="F92" s="35" t="s">
        <v>182</v>
      </c>
      <c r="G92" s="31">
        <v>634</v>
      </c>
      <c r="H92" s="32">
        <v>1</v>
      </c>
      <c r="I92" s="33" t="str">
        <f t="shared" si="7"/>
        <v/>
      </c>
      <c r="J92" s="33" t="str">
        <f t="shared" si="4"/>
        <v/>
      </c>
      <c r="K92" s="114"/>
      <c r="L92" s="31"/>
      <c r="M92" s="66"/>
      <c r="N92" s="66"/>
      <c r="O92" s="95"/>
    </row>
    <row r="93" spans="1:15" s="36" customFormat="1" ht="23.25" customHeight="1" outlineLevel="1">
      <c r="A93" s="26">
        <f t="shared" ref="A93" si="9">IF(B93=1,TRUNC(A92)+1,A92+0.1)</f>
        <v>75</v>
      </c>
      <c r="B93" s="27">
        <v>1</v>
      </c>
      <c r="C93" s="26" t="s">
        <v>5216</v>
      </c>
      <c r="D93" s="26" t="s">
        <v>5217</v>
      </c>
      <c r="E93" s="26"/>
      <c r="F93" s="35" t="s">
        <v>204</v>
      </c>
      <c r="G93" s="31">
        <v>635</v>
      </c>
      <c r="H93" s="32">
        <v>17</v>
      </c>
      <c r="I93" s="33" t="str">
        <f t="shared" ref="I93" si="10">MID($I$1,G93,H93)</f>
        <v/>
      </c>
      <c r="J93" s="274">
        <f>IF(J94="-",_xlfn.NUMBERVALUE(I93)/100*-1,_xlfn.NUMBERVALUE(I93)/100)</f>
        <v>0</v>
      </c>
      <c r="K93" s="114"/>
      <c r="L93" s="31"/>
      <c r="M93" s="66"/>
      <c r="N93" s="66"/>
      <c r="O93" s="95"/>
    </row>
    <row r="94" spans="1:15" s="36" customFormat="1" ht="23.25" customHeight="1" outlineLevel="1">
      <c r="A94" s="26">
        <f t="shared" ref="A94:A95" si="11">IF(B94=1,TRUNC(A93)+1,A93+0.1)</f>
        <v>76</v>
      </c>
      <c r="B94" s="27">
        <v>1</v>
      </c>
      <c r="C94" s="26" t="s">
        <v>5218</v>
      </c>
      <c r="D94" s="26" t="s">
        <v>5219</v>
      </c>
      <c r="E94" s="26" t="s">
        <v>208</v>
      </c>
      <c r="F94" s="35" t="s">
        <v>182</v>
      </c>
      <c r="G94" s="31">
        <v>652</v>
      </c>
      <c r="H94" s="32">
        <v>1</v>
      </c>
      <c r="I94" s="33" t="str">
        <f t="shared" ref="I94:I95" si="12">MID($I$1,G94,H94)</f>
        <v/>
      </c>
      <c r="J94" s="33" t="str">
        <f t="shared" si="4"/>
        <v/>
      </c>
      <c r="K94" s="114"/>
      <c r="L94" s="31"/>
      <c r="M94" s="66"/>
      <c r="N94" s="66"/>
      <c r="O94" s="95"/>
    </row>
    <row r="95" spans="1:15" s="36" customFormat="1" ht="23.25" customHeight="1" outlineLevel="1">
      <c r="A95" s="26">
        <f t="shared" si="11"/>
        <v>77</v>
      </c>
      <c r="B95" s="27">
        <v>1</v>
      </c>
      <c r="C95" s="26" t="s">
        <v>5220</v>
      </c>
      <c r="D95" s="26" t="s">
        <v>5221</v>
      </c>
      <c r="E95" s="26"/>
      <c r="F95" s="35" t="s">
        <v>204</v>
      </c>
      <c r="G95" s="31">
        <v>653</v>
      </c>
      <c r="H95" s="32">
        <v>17</v>
      </c>
      <c r="I95" s="33" t="str">
        <f t="shared" si="12"/>
        <v/>
      </c>
      <c r="J95" s="274">
        <f>IF(J96="-",_xlfn.NUMBERVALUE(I95)/100*-1,_xlfn.NUMBERVALUE(I95)/100)</f>
        <v>0</v>
      </c>
      <c r="K95" s="114"/>
      <c r="L95" s="31"/>
      <c r="M95" s="66"/>
      <c r="N95" s="66"/>
      <c r="O95" s="95"/>
    </row>
    <row r="96" spans="1:15" s="36" customFormat="1" ht="23.25" customHeight="1" outlineLevel="1">
      <c r="A96" s="26">
        <f t="shared" ref="A96:A97" si="13">IF(B96=1,TRUNC(A95)+1,A95+0.1)</f>
        <v>78</v>
      </c>
      <c r="B96" s="27">
        <v>1</v>
      </c>
      <c r="C96" s="26" t="s">
        <v>5218</v>
      </c>
      <c r="D96" s="26" t="s">
        <v>5222</v>
      </c>
      <c r="E96" s="26" t="s">
        <v>208</v>
      </c>
      <c r="F96" s="35" t="s">
        <v>182</v>
      </c>
      <c r="G96" s="31">
        <v>670</v>
      </c>
      <c r="H96" s="32">
        <v>1</v>
      </c>
      <c r="I96" s="33" t="str">
        <f t="shared" ref="I96:I97" si="14">MID($I$1,G96,H96)</f>
        <v/>
      </c>
      <c r="J96" s="33" t="str">
        <f t="shared" si="4"/>
        <v/>
      </c>
      <c r="K96" s="114"/>
      <c r="L96" s="31"/>
      <c r="M96" s="66"/>
      <c r="N96" s="66"/>
      <c r="O96" s="95"/>
    </row>
    <row r="97" spans="1:15" s="36" customFormat="1" ht="23.25" customHeight="1" outlineLevel="1">
      <c r="A97" s="26">
        <f t="shared" si="13"/>
        <v>79</v>
      </c>
      <c r="B97" s="27">
        <v>1</v>
      </c>
      <c r="C97" s="26" t="s">
        <v>5223</v>
      </c>
      <c r="D97" s="26" t="s">
        <v>5224</v>
      </c>
      <c r="E97" s="26"/>
      <c r="F97" s="35" t="s">
        <v>204</v>
      </c>
      <c r="G97" s="31">
        <v>671</v>
      </c>
      <c r="H97" s="32">
        <v>17</v>
      </c>
      <c r="I97" s="33" t="str">
        <f t="shared" si="14"/>
        <v/>
      </c>
      <c r="J97" s="274">
        <f>IF(J98="-",_xlfn.NUMBERVALUE(I97)/100*-1,_xlfn.NUMBERVALUE(I97)/100)</f>
        <v>0</v>
      </c>
      <c r="K97" s="114"/>
      <c r="L97" s="31"/>
      <c r="M97" s="66"/>
      <c r="N97" s="66"/>
      <c r="O97" s="95"/>
    </row>
    <row r="98" spans="1:15" s="36" customFormat="1" ht="23.25" customHeight="1" outlineLevel="1">
      <c r="A98" s="26">
        <f t="shared" ref="A98:A99" si="15">IF(B98=1,TRUNC(A97)+1,A97+0.1)</f>
        <v>80</v>
      </c>
      <c r="B98" s="27">
        <v>1</v>
      </c>
      <c r="C98" s="26" t="s">
        <v>5227</v>
      </c>
      <c r="D98" s="26" t="s">
        <v>5225</v>
      </c>
      <c r="E98" s="26" t="s">
        <v>208</v>
      </c>
      <c r="F98" s="35" t="s">
        <v>182</v>
      </c>
      <c r="G98" s="31">
        <v>688</v>
      </c>
      <c r="H98" s="32">
        <v>1</v>
      </c>
      <c r="I98" s="33" t="str">
        <f t="shared" ref="I98:I99" si="16">MID($I$1,G98,H98)</f>
        <v/>
      </c>
      <c r="J98" s="33" t="str">
        <f t="shared" si="4"/>
        <v/>
      </c>
      <c r="K98" s="114"/>
      <c r="L98" s="31"/>
      <c r="M98" s="66"/>
      <c r="N98" s="66"/>
      <c r="O98" s="95"/>
    </row>
    <row r="99" spans="1:15" s="36" customFormat="1" ht="23.25" customHeight="1" outlineLevel="1">
      <c r="A99" s="26">
        <f t="shared" si="15"/>
        <v>81</v>
      </c>
      <c r="B99" s="27">
        <v>1</v>
      </c>
      <c r="C99" s="26" t="s">
        <v>5226</v>
      </c>
      <c r="D99" s="26" t="s">
        <v>5229</v>
      </c>
      <c r="E99" s="26"/>
      <c r="F99" s="35" t="s">
        <v>204</v>
      </c>
      <c r="G99" s="31">
        <v>689</v>
      </c>
      <c r="H99" s="32">
        <v>17</v>
      </c>
      <c r="I99" s="33" t="str">
        <f t="shared" si="16"/>
        <v/>
      </c>
      <c r="J99" s="274">
        <f>IF(J100="-",_xlfn.NUMBERVALUE(I99)/100*-1,_xlfn.NUMBERVALUE(I99)/100)</f>
        <v>0</v>
      </c>
      <c r="K99" s="114"/>
      <c r="L99" s="31"/>
      <c r="M99" s="66"/>
      <c r="N99" s="66"/>
      <c r="O99" s="95"/>
    </row>
    <row r="100" spans="1:15" s="36" customFormat="1" ht="23.25" customHeight="1" outlineLevel="1">
      <c r="A100" s="26">
        <f t="shared" ref="A100:A101" si="17">IF(B100=1,TRUNC(A99)+1,A99+0.1)</f>
        <v>82</v>
      </c>
      <c r="B100" s="27">
        <v>1</v>
      </c>
      <c r="C100" s="26" t="s">
        <v>5228</v>
      </c>
      <c r="D100" s="26" t="s">
        <v>5230</v>
      </c>
      <c r="E100" s="26" t="s">
        <v>208</v>
      </c>
      <c r="F100" s="35" t="s">
        <v>182</v>
      </c>
      <c r="G100" s="31">
        <v>706</v>
      </c>
      <c r="H100" s="32">
        <v>1</v>
      </c>
      <c r="I100" s="33" t="str">
        <f t="shared" ref="I100:I101" si="18">MID($I$1,G100,H100)</f>
        <v/>
      </c>
      <c r="J100" s="33" t="str">
        <f t="shared" si="4"/>
        <v/>
      </c>
      <c r="K100" s="114"/>
      <c r="L100" s="31"/>
      <c r="M100" s="66"/>
      <c r="N100" s="66"/>
      <c r="O100" s="95"/>
    </row>
    <row r="101" spans="1:15" s="36" customFormat="1" ht="23.25" customHeight="1" outlineLevel="1">
      <c r="A101" s="26">
        <f t="shared" si="17"/>
        <v>83</v>
      </c>
      <c r="B101" s="27">
        <v>1</v>
      </c>
      <c r="C101" s="26" t="s">
        <v>5231</v>
      </c>
      <c r="D101" s="26" t="s">
        <v>5232</v>
      </c>
      <c r="E101" s="26"/>
      <c r="F101" s="35" t="s">
        <v>204</v>
      </c>
      <c r="G101" s="31">
        <v>707</v>
      </c>
      <c r="H101" s="32">
        <v>17</v>
      </c>
      <c r="I101" s="33" t="str">
        <f t="shared" si="18"/>
        <v/>
      </c>
      <c r="J101" s="274">
        <f>IF(J102="-",_xlfn.NUMBERVALUE(I101)/100*-1,_xlfn.NUMBERVALUE(I101)/100)</f>
        <v>0</v>
      </c>
      <c r="K101" s="114"/>
      <c r="L101" s="31"/>
      <c r="M101" s="66"/>
      <c r="N101" s="66"/>
      <c r="O101" s="95"/>
    </row>
    <row r="102" spans="1:15" s="36" customFormat="1" ht="23.25" customHeight="1" outlineLevel="1">
      <c r="A102" s="26">
        <f t="shared" ref="A102" si="19">IF(B102=1,TRUNC(A101)+1,A101+0.1)</f>
        <v>84</v>
      </c>
      <c r="B102" s="27">
        <v>1</v>
      </c>
      <c r="C102" s="26" t="s">
        <v>5233</v>
      </c>
      <c r="D102" s="26" t="s">
        <v>5234</v>
      </c>
      <c r="E102" s="26" t="s">
        <v>208</v>
      </c>
      <c r="F102" s="35" t="s">
        <v>182</v>
      </c>
      <c r="G102" s="31">
        <v>724</v>
      </c>
      <c r="H102" s="32">
        <v>1</v>
      </c>
      <c r="I102" s="33" t="str">
        <f t="shared" ref="I102" si="20">MID($I$1,G102,H102)</f>
        <v/>
      </c>
      <c r="J102" s="33" t="str">
        <f t="shared" si="4"/>
        <v/>
      </c>
      <c r="K102" s="114"/>
      <c r="L102" s="31"/>
      <c r="M102" s="66"/>
      <c r="N102" s="66"/>
      <c r="O102" s="95"/>
    </row>
    <row r="103" spans="1:15" s="36" customFormat="1" ht="23.25" customHeight="1" outlineLevel="1">
      <c r="A103" s="26">
        <f t="shared" ref="A103:A108" si="21">IF(B103=1,TRUNC(A102)+1,A102+0.1)</f>
        <v>85</v>
      </c>
      <c r="B103" s="27">
        <v>1</v>
      </c>
      <c r="C103" s="26" t="s">
        <v>5235</v>
      </c>
      <c r="D103" s="26" t="s">
        <v>5215</v>
      </c>
      <c r="E103" s="26"/>
      <c r="F103" s="35" t="s">
        <v>1315</v>
      </c>
      <c r="G103" s="31">
        <v>725</v>
      </c>
      <c r="H103" s="32">
        <v>100</v>
      </c>
      <c r="I103" s="33" t="str">
        <f t="shared" ref="I103:I108" si="22">MID($I$1,G103,H103)</f>
        <v/>
      </c>
      <c r="J103" s="33" t="str">
        <f t="shared" si="4"/>
        <v/>
      </c>
      <c r="K103" s="114"/>
      <c r="L103" s="31"/>
      <c r="M103" s="64" t="s">
        <v>5236</v>
      </c>
      <c r="N103" s="66"/>
      <c r="O103" s="95"/>
    </row>
    <row r="104" spans="1:15" s="36" customFormat="1" ht="23.25" customHeight="1" outlineLevel="1">
      <c r="A104" s="26">
        <f t="shared" si="21"/>
        <v>86</v>
      </c>
      <c r="B104" s="27">
        <v>1</v>
      </c>
      <c r="C104" s="26" t="s">
        <v>5461</v>
      </c>
      <c r="D104" s="26" t="s">
        <v>5458</v>
      </c>
      <c r="E104" s="26"/>
      <c r="F104" s="35" t="s">
        <v>1315</v>
      </c>
      <c r="G104" s="31">
        <f>G103+H103</f>
        <v>825</v>
      </c>
      <c r="H104" s="32">
        <v>50</v>
      </c>
      <c r="I104" s="33" t="str">
        <f t="shared" si="22"/>
        <v/>
      </c>
      <c r="J104" s="33" t="str">
        <f t="shared" si="4"/>
        <v/>
      </c>
      <c r="K104" s="114" t="s">
        <v>5457</v>
      </c>
      <c r="L104" s="31" t="s">
        <v>5457</v>
      </c>
      <c r="M104" s="31" t="s">
        <v>5457</v>
      </c>
      <c r="N104" s="66"/>
      <c r="O104" s="95"/>
    </row>
    <row r="105" spans="1:15" s="36" customFormat="1" ht="23.25" customHeight="1" outlineLevel="1">
      <c r="A105" s="26">
        <f t="shared" si="21"/>
        <v>87</v>
      </c>
      <c r="B105" s="27">
        <v>1</v>
      </c>
      <c r="C105" s="26" t="s">
        <v>5581</v>
      </c>
      <c r="D105" s="26" t="s">
        <v>5670</v>
      </c>
      <c r="E105" s="26"/>
      <c r="F105" s="35" t="s">
        <v>204</v>
      </c>
      <c r="G105" s="31">
        <f t="shared" ref="G105:G110" si="23">G104+H104</f>
        <v>875</v>
      </c>
      <c r="H105" s="32">
        <v>17</v>
      </c>
      <c r="I105" s="33" t="str">
        <f t="shared" si="22"/>
        <v/>
      </c>
      <c r="J105" s="274">
        <f>IF(J106="-",_xlfn.NUMBERVALUE(I105)/100*-1,_xlfn.NUMBERVALUE(I105)/100)</f>
        <v>0</v>
      </c>
      <c r="K105" s="114"/>
      <c r="L105" s="31"/>
      <c r="M105" s="66"/>
      <c r="N105" s="66"/>
      <c r="O105" s="95"/>
    </row>
    <row r="106" spans="1:15" s="36" customFormat="1" ht="23.25" customHeight="1" outlineLevel="1">
      <c r="A106" s="26">
        <f t="shared" si="21"/>
        <v>88</v>
      </c>
      <c r="B106" s="27">
        <v>1</v>
      </c>
      <c r="C106" s="26" t="s">
        <v>5582</v>
      </c>
      <c r="D106" s="26" t="s">
        <v>5671</v>
      </c>
      <c r="E106" s="26" t="s">
        <v>208</v>
      </c>
      <c r="F106" s="35" t="s">
        <v>182</v>
      </c>
      <c r="G106" s="31">
        <f t="shared" si="23"/>
        <v>892</v>
      </c>
      <c r="H106" s="32">
        <v>1</v>
      </c>
      <c r="I106" s="33" t="str">
        <f t="shared" si="22"/>
        <v/>
      </c>
      <c r="J106" s="33" t="str">
        <f t="shared" ref="J106" si="24">I106</f>
        <v/>
      </c>
      <c r="K106" s="114"/>
      <c r="L106" s="31"/>
      <c r="M106" s="66"/>
      <c r="N106" s="66"/>
      <c r="O106" s="95"/>
    </row>
    <row r="107" spans="1:15" s="36" customFormat="1" ht="23.25" customHeight="1" outlineLevel="1">
      <c r="A107" s="26">
        <f>IF(B107=1,TRUNC(A104)+1,A104+0.1)</f>
        <v>87</v>
      </c>
      <c r="B107" s="27">
        <v>1</v>
      </c>
      <c r="C107" s="26" t="s">
        <v>5662</v>
      </c>
      <c r="D107" s="26" t="s">
        <v>5664</v>
      </c>
      <c r="E107" s="26"/>
      <c r="F107" s="35" t="s">
        <v>3013</v>
      </c>
      <c r="G107" s="31">
        <f t="shared" si="23"/>
        <v>893</v>
      </c>
      <c r="H107" s="32">
        <v>11</v>
      </c>
      <c r="I107" s="33" t="str">
        <f t="shared" si="22"/>
        <v/>
      </c>
      <c r="J107" s="274">
        <f>IF(J108="-",_xlfn.NUMBERVALUE(I107)/10000000*-1,_xlfn.NUMBERVALUE(I107)/10000000)</f>
        <v>0</v>
      </c>
      <c r="K107" s="114"/>
      <c r="L107" s="31"/>
      <c r="M107" s="66"/>
      <c r="N107" s="66"/>
      <c r="O107" s="95"/>
    </row>
    <row r="108" spans="1:15" s="36" customFormat="1" ht="23.25" customHeight="1" outlineLevel="1">
      <c r="A108" s="26">
        <f t="shared" si="21"/>
        <v>88</v>
      </c>
      <c r="B108" s="27">
        <v>1</v>
      </c>
      <c r="C108" s="26" t="s">
        <v>5663</v>
      </c>
      <c r="D108" s="26" t="s">
        <v>5665</v>
      </c>
      <c r="E108" s="26" t="s">
        <v>208</v>
      </c>
      <c r="F108" s="35" t="s">
        <v>182</v>
      </c>
      <c r="G108" s="31">
        <f t="shared" si="23"/>
        <v>904</v>
      </c>
      <c r="H108" s="32">
        <v>1</v>
      </c>
      <c r="I108" s="33" t="str">
        <f t="shared" si="22"/>
        <v/>
      </c>
      <c r="J108" s="33" t="str">
        <f t="shared" si="4"/>
        <v/>
      </c>
      <c r="K108" s="114"/>
      <c r="L108" s="31"/>
      <c r="M108" s="66"/>
      <c r="N108" s="66"/>
      <c r="O108" s="95"/>
    </row>
    <row r="109" spans="1:15" s="36" customFormat="1" ht="23.25" customHeight="1" outlineLevel="1">
      <c r="A109" s="26">
        <f t="shared" ref="A109:A110" si="25">IF(B109=1,TRUNC(A108)+1,A108+0.1)</f>
        <v>89</v>
      </c>
      <c r="B109" s="27">
        <v>1</v>
      </c>
      <c r="C109" s="26" t="s">
        <v>5666</v>
      </c>
      <c r="D109" s="26" t="s">
        <v>5668</v>
      </c>
      <c r="E109" s="26"/>
      <c r="F109" s="35" t="s">
        <v>3013</v>
      </c>
      <c r="G109" s="31">
        <f t="shared" si="23"/>
        <v>905</v>
      </c>
      <c r="H109" s="32">
        <v>11</v>
      </c>
      <c r="I109" s="33" t="str">
        <f t="shared" ref="I109:I110" si="26">MID($I$1,G109,H109)</f>
        <v/>
      </c>
      <c r="J109" s="274">
        <f>IF(J110="-",_xlfn.NUMBERVALUE(I109)/100*-1,_xlfn.NUMBERVALUE(I109)/100)</f>
        <v>0</v>
      </c>
      <c r="K109" s="114"/>
      <c r="L109" s="31"/>
      <c r="M109" s="66"/>
      <c r="N109" s="66"/>
      <c r="O109" s="95"/>
    </row>
    <row r="110" spans="1:15" s="36" customFormat="1" ht="23.25" customHeight="1" outlineLevel="1">
      <c r="A110" s="26">
        <f t="shared" si="25"/>
        <v>90</v>
      </c>
      <c r="B110" s="27">
        <v>1</v>
      </c>
      <c r="C110" s="26" t="s">
        <v>5667</v>
      </c>
      <c r="D110" s="26" t="s">
        <v>5669</v>
      </c>
      <c r="E110" s="26" t="s">
        <v>208</v>
      </c>
      <c r="F110" s="35" t="s">
        <v>182</v>
      </c>
      <c r="G110" s="31">
        <f t="shared" si="23"/>
        <v>916</v>
      </c>
      <c r="H110" s="32">
        <v>1</v>
      </c>
      <c r="I110" s="33" t="str">
        <f t="shared" si="26"/>
        <v/>
      </c>
      <c r="J110" s="33" t="str">
        <f t="shared" ref="J110" si="27">I110</f>
        <v/>
      </c>
      <c r="K110" s="114"/>
      <c r="L110" s="31"/>
      <c r="M110" s="66"/>
      <c r="N110" s="66"/>
      <c r="O110" s="95"/>
    </row>
    <row r="111" spans="1:15" s="36" customFormat="1" ht="23.25" customHeight="1" outlineLevel="1">
      <c r="A111" s="26">
        <f t="shared" ref="A111:A113" si="28">IF(B111=1,TRUNC(A110)+1,A110+0.1)</f>
        <v>91</v>
      </c>
      <c r="B111" s="27">
        <v>1</v>
      </c>
      <c r="C111" s="26" t="s">
        <v>5672</v>
      </c>
      <c r="D111" s="26" t="s">
        <v>5674</v>
      </c>
      <c r="E111" s="26"/>
      <c r="F111" s="35" t="s">
        <v>3013</v>
      </c>
      <c r="G111" s="31">
        <f t="shared" ref="G111:G112" si="29">G110+H110</f>
        <v>917</v>
      </c>
      <c r="H111" s="32">
        <v>11</v>
      </c>
      <c r="I111" s="192" t="str">
        <f t="shared" ref="I111:I112" si="30">MID($I$1,G111,H111)</f>
        <v/>
      </c>
      <c r="J111" s="281">
        <f>IF(J112="-",_xlfn.NUMBERVALUE(I111)/10000000*-1,_xlfn.NUMBERVALUE(I111)/10000000)</f>
        <v>0</v>
      </c>
      <c r="K111" s="114"/>
      <c r="L111" s="31"/>
      <c r="M111" s="66"/>
      <c r="N111" s="66"/>
      <c r="O111" s="95"/>
    </row>
    <row r="112" spans="1:15" s="36" customFormat="1" ht="23.25" customHeight="1" outlineLevel="1">
      <c r="A112" s="26">
        <f t="shared" si="28"/>
        <v>92</v>
      </c>
      <c r="B112" s="27">
        <v>1</v>
      </c>
      <c r="C112" s="26" t="s">
        <v>5673</v>
      </c>
      <c r="D112" s="26" t="s">
        <v>5675</v>
      </c>
      <c r="E112" s="26" t="s">
        <v>208</v>
      </c>
      <c r="F112" s="35" t="s">
        <v>182</v>
      </c>
      <c r="G112" s="31">
        <f t="shared" si="29"/>
        <v>928</v>
      </c>
      <c r="H112" s="32">
        <v>1</v>
      </c>
      <c r="I112" s="33" t="str">
        <f t="shared" si="30"/>
        <v/>
      </c>
      <c r="J112" s="33" t="str">
        <f t="shared" ref="J112" si="31">I112</f>
        <v/>
      </c>
      <c r="K112" s="114"/>
      <c r="L112" s="31"/>
      <c r="M112" s="66"/>
      <c r="N112" s="66"/>
      <c r="O112" s="95"/>
    </row>
    <row r="113" spans="1:14" s="36" customFormat="1" ht="33.75">
      <c r="A113" s="26">
        <f t="shared" si="28"/>
        <v>93</v>
      </c>
      <c r="B113" s="27">
        <v>1</v>
      </c>
      <c r="C113" s="26" t="s">
        <v>5978</v>
      </c>
      <c r="D113" s="26" t="s">
        <v>5983</v>
      </c>
      <c r="E113" s="26"/>
      <c r="F113" s="35" t="s">
        <v>150</v>
      </c>
      <c r="G113" s="31">
        <f>G112+H112</f>
        <v>929</v>
      </c>
      <c r="H113" s="32">
        <v>24</v>
      </c>
      <c r="I113" s="192" t="str">
        <f>MID($I$1,G113,H113)</f>
        <v/>
      </c>
      <c r="J113" s="326" t="str">
        <f>I113</f>
        <v/>
      </c>
      <c r="K113" s="114"/>
      <c r="L113" s="31"/>
      <c r="M113" s="31"/>
      <c r="N113" s="31"/>
    </row>
    <row r="114" spans="1:14" s="36" customFormat="1" ht="12.75" outlineLevel="1">
      <c r="A114" s="35">
        <f>IF(B114=1,TRUNC(A113)+1,A113+0.1)</f>
        <v>93.1</v>
      </c>
      <c r="B114" s="37">
        <v>2</v>
      </c>
      <c r="C114" s="35" t="s">
        <v>5979</v>
      </c>
      <c r="D114" s="35" t="s">
        <v>5977</v>
      </c>
      <c r="E114" s="35"/>
      <c r="F114" s="35" t="s">
        <v>837</v>
      </c>
      <c r="G114" s="31">
        <v>929</v>
      </c>
      <c r="H114" s="32">
        <v>15</v>
      </c>
      <c r="I114" s="33" t="str">
        <f>MID($I$1,G114,H114)</f>
        <v/>
      </c>
      <c r="J114" s="246">
        <f>_xlfn.NUMBERVALUE(I114)</f>
        <v>0</v>
      </c>
      <c r="K114" s="114"/>
      <c r="L114" s="31"/>
      <c r="M114" s="31"/>
      <c r="N114" s="31"/>
    </row>
    <row r="115" spans="1:14" s="36" customFormat="1" ht="22.5" outlineLevel="1">
      <c r="A115" s="35">
        <f t="shared" ref="A115:A117" si="32">IF(B115=1,TRUNC(A114)+1,A114+0.1)</f>
        <v>93.199999999999989</v>
      </c>
      <c r="B115" s="37">
        <v>2</v>
      </c>
      <c r="C115" s="35" t="s">
        <v>5980</v>
      </c>
      <c r="D115" s="35" t="s">
        <v>5984</v>
      </c>
      <c r="E115" s="35"/>
      <c r="F115" s="35" t="s">
        <v>156</v>
      </c>
      <c r="G115" s="31">
        <f t="shared" ref="G115:G117" si="33">G114+H114</f>
        <v>944</v>
      </c>
      <c r="H115" s="32">
        <v>2</v>
      </c>
      <c r="I115" s="33" t="str">
        <f t="shared" ref="I115:I117" si="34">MID($I$1,G115,H115)</f>
        <v/>
      </c>
      <c r="J115" s="33" t="str">
        <f t="shared" ref="J115:J117" si="35">I115</f>
        <v/>
      </c>
      <c r="K115" s="124" t="s">
        <v>1230</v>
      </c>
      <c r="L115" s="116" t="s">
        <v>1230</v>
      </c>
      <c r="M115" s="116" t="s">
        <v>1230</v>
      </c>
      <c r="N115" s="31"/>
    </row>
    <row r="116" spans="1:14" s="36" customFormat="1" ht="12.75" outlineLevel="1">
      <c r="A116" s="35">
        <f t="shared" si="32"/>
        <v>93.299999999999983</v>
      </c>
      <c r="B116" s="37">
        <v>2</v>
      </c>
      <c r="C116" s="35" t="s">
        <v>5981</v>
      </c>
      <c r="D116" s="35" t="s">
        <v>5985</v>
      </c>
      <c r="E116" s="35"/>
      <c r="F116" s="35" t="s">
        <v>282</v>
      </c>
      <c r="G116" s="31">
        <f t="shared" si="33"/>
        <v>946</v>
      </c>
      <c r="H116" s="32">
        <v>3</v>
      </c>
      <c r="I116" s="33" t="str">
        <f t="shared" si="34"/>
        <v/>
      </c>
      <c r="J116" s="33" t="str">
        <f t="shared" si="35"/>
        <v/>
      </c>
      <c r="K116" s="114"/>
      <c r="L116" s="31"/>
      <c r="M116" s="31"/>
      <c r="N116" s="31"/>
    </row>
    <row r="117" spans="1:14" s="36" customFormat="1" ht="34.5" outlineLevel="1" thickBot="1">
      <c r="A117" s="35">
        <f t="shared" si="32"/>
        <v>93.399999999999977</v>
      </c>
      <c r="B117" s="37">
        <v>2</v>
      </c>
      <c r="C117" s="35" t="s">
        <v>5982</v>
      </c>
      <c r="D117" s="35" t="s">
        <v>5986</v>
      </c>
      <c r="E117" s="35"/>
      <c r="F117" s="35" t="s">
        <v>161</v>
      </c>
      <c r="G117" s="31">
        <f t="shared" si="33"/>
        <v>949</v>
      </c>
      <c r="H117" s="32">
        <v>4</v>
      </c>
      <c r="I117" s="133" t="str">
        <f t="shared" si="34"/>
        <v/>
      </c>
      <c r="J117" s="133" t="str">
        <f t="shared" si="35"/>
        <v/>
      </c>
      <c r="K117" s="114"/>
      <c r="L117" s="31"/>
      <c r="M117" s="31" t="s">
        <v>1751</v>
      </c>
      <c r="N117" s="31"/>
    </row>
    <row r="118" spans="1:14" ht="15.95" customHeight="1" thickTop="1"/>
  </sheetData>
  <autoFilter ref="A1:N112" xr:uid="{00000000-0009-0000-0000-000007000000}">
    <filterColumn colId="13">
      <filters blank="1"/>
    </filterColumn>
  </autoFilter>
  <conditionalFormatting sqref="A89:H92 F94:H94 F96:H96 F98:H98 F100:H100 F102:H104 K89:L104 F108 K107:L108 H108 G105:G110">
    <cfRule type="expression" dxfId="692" priority="143">
      <formula>$K89&lt;&gt;""</formula>
    </cfRule>
  </conditionalFormatting>
  <conditionalFormatting sqref="B37:M37 A2:M3 A4:J4 N37:N92 A118:N209 F94:M94 F96:M96 F98:M98 F100:M100 F102:M103 F104:H104 K104:M104 F108 A5:M33 A38:M92 H108:M108 G105:G110">
    <cfRule type="expression" dxfId="691" priority="142">
      <formula>OR($K2&lt;&gt;"",$M2&lt;&gt;"")</formula>
    </cfRule>
  </conditionalFormatting>
  <conditionalFormatting sqref="A37">
    <cfRule type="expression" dxfId="690" priority="140">
      <formula>OR($K37&lt;&gt;"",$M37&lt;&gt;"")</formula>
    </cfRule>
  </conditionalFormatting>
  <conditionalFormatting sqref="N2:N33">
    <cfRule type="expression" dxfId="689" priority="139">
      <formula>OR($K2&lt;&gt;"",$M2&lt;&gt;"")</formula>
    </cfRule>
  </conditionalFormatting>
  <conditionalFormatting sqref="K4">
    <cfRule type="expression" dxfId="688" priority="138">
      <formula>$K4&lt;&gt;""</formula>
    </cfRule>
  </conditionalFormatting>
  <conditionalFormatting sqref="L4:M4">
    <cfRule type="expression" dxfId="687" priority="135">
      <formula>$K4&lt;&gt;""</formula>
    </cfRule>
  </conditionalFormatting>
  <conditionalFormatting sqref="A93:H93">
    <cfRule type="expression" dxfId="686" priority="134">
      <formula>$K93&lt;&gt;""</formula>
    </cfRule>
  </conditionalFormatting>
  <conditionalFormatting sqref="A93:I93 K93:M93">
    <cfRule type="expression" dxfId="685" priority="133">
      <formula>OR($K93&lt;&gt;"",$M93&lt;&gt;"")</formula>
    </cfRule>
  </conditionalFormatting>
  <conditionalFormatting sqref="N93">
    <cfRule type="expression" dxfId="684" priority="132">
      <formula>OR($K93&lt;&gt;"",$M93&lt;&gt;"")</formula>
    </cfRule>
  </conditionalFormatting>
  <conditionalFormatting sqref="A94:D94">
    <cfRule type="expression" dxfId="683" priority="131">
      <formula>$K94&lt;&gt;""</formula>
    </cfRule>
  </conditionalFormatting>
  <conditionalFormatting sqref="A94:D94">
    <cfRule type="expression" dxfId="682" priority="130">
      <formula>OR($K94&lt;&gt;"",$M94&lt;&gt;"")</formula>
    </cfRule>
  </conditionalFormatting>
  <conditionalFormatting sqref="N94">
    <cfRule type="expression" dxfId="681" priority="129">
      <formula>OR($K94&lt;&gt;"",$M94&lt;&gt;"")</formula>
    </cfRule>
  </conditionalFormatting>
  <conditionalFormatting sqref="E94">
    <cfRule type="expression" dxfId="680" priority="128">
      <formula>$K94&lt;&gt;""</formula>
    </cfRule>
  </conditionalFormatting>
  <conditionalFormatting sqref="E94">
    <cfRule type="expression" dxfId="679" priority="127">
      <formula>OR($K94&lt;&gt;"",$M94&lt;&gt;"")</formula>
    </cfRule>
  </conditionalFormatting>
  <conditionalFormatting sqref="A95:H95">
    <cfRule type="expression" dxfId="678" priority="126">
      <formula>$K95&lt;&gt;""</formula>
    </cfRule>
  </conditionalFormatting>
  <conditionalFormatting sqref="A95:I95 K95:M95">
    <cfRule type="expression" dxfId="677" priority="125">
      <formula>OR($K95&lt;&gt;"",$M95&lt;&gt;"")</formula>
    </cfRule>
  </conditionalFormatting>
  <conditionalFormatting sqref="N95">
    <cfRule type="expression" dxfId="676" priority="124">
      <formula>OR($K95&lt;&gt;"",$M95&lt;&gt;"")</formula>
    </cfRule>
  </conditionalFormatting>
  <conditionalFormatting sqref="A96:D96">
    <cfRule type="expression" dxfId="675" priority="123">
      <formula>$K96&lt;&gt;""</formula>
    </cfRule>
  </conditionalFormatting>
  <conditionalFormatting sqref="A96:D96">
    <cfRule type="expression" dxfId="674" priority="122">
      <formula>OR($K96&lt;&gt;"",$M96&lt;&gt;"")</formula>
    </cfRule>
  </conditionalFormatting>
  <conditionalFormatting sqref="N96">
    <cfRule type="expression" dxfId="673" priority="121">
      <formula>OR($K96&lt;&gt;"",$M96&lt;&gt;"")</formula>
    </cfRule>
  </conditionalFormatting>
  <conditionalFormatting sqref="E96">
    <cfRule type="expression" dxfId="672" priority="120">
      <formula>$K96&lt;&gt;""</formula>
    </cfRule>
  </conditionalFormatting>
  <conditionalFormatting sqref="E96">
    <cfRule type="expression" dxfId="671" priority="119">
      <formula>OR($K96&lt;&gt;"",$M96&lt;&gt;"")</formula>
    </cfRule>
  </conditionalFormatting>
  <conditionalFormatting sqref="A97:H97">
    <cfRule type="expression" dxfId="670" priority="118">
      <formula>$K97&lt;&gt;""</formula>
    </cfRule>
  </conditionalFormatting>
  <conditionalFormatting sqref="A97:I97 K97:M97">
    <cfRule type="expression" dxfId="669" priority="117">
      <formula>OR($K97&lt;&gt;"",$M97&lt;&gt;"")</formula>
    </cfRule>
  </conditionalFormatting>
  <conditionalFormatting sqref="N97">
    <cfRule type="expression" dxfId="668" priority="116">
      <formula>OR($K97&lt;&gt;"",$M97&lt;&gt;"")</formula>
    </cfRule>
  </conditionalFormatting>
  <conditionalFormatting sqref="A98:C98">
    <cfRule type="expression" dxfId="667" priority="115">
      <formula>$K98&lt;&gt;""</formula>
    </cfRule>
  </conditionalFormatting>
  <conditionalFormatting sqref="A98:C98">
    <cfRule type="expression" dxfId="666" priority="114">
      <formula>OR($K98&lt;&gt;"",$M98&lt;&gt;"")</formula>
    </cfRule>
  </conditionalFormatting>
  <conditionalFormatting sqref="N98">
    <cfRule type="expression" dxfId="665" priority="113">
      <formula>OR($K98&lt;&gt;"",$M98&lt;&gt;"")</formula>
    </cfRule>
  </conditionalFormatting>
  <conditionalFormatting sqref="E98">
    <cfRule type="expression" dxfId="664" priority="112">
      <formula>$K98&lt;&gt;""</formula>
    </cfRule>
  </conditionalFormatting>
  <conditionalFormatting sqref="E98">
    <cfRule type="expression" dxfId="663" priority="111">
      <formula>OR($K98&lt;&gt;"",$M98&lt;&gt;"")</formula>
    </cfRule>
  </conditionalFormatting>
  <conditionalFormatting sqref="D98">
    <cfRule type="expression" dxfId="662" priority="110">
      <formula>$K98&lt;&gt;""</formula>
    </cfRule>
  </conditionalFormatting>
  <conditionalFormatting sqref="D98">
    <cfRule type="expression" dxfId="661" priority="109">
      <formula>OR($K98&lt;&gt;"",$M98&lt;&gt;"")</formula>
    </cfRule>
  </conditionalFormatting>
  <conditionalFormatting sqref="A99:H99">
    <cfRule type="expression" dxfId="660" priority="108">
      <formula>$K99&lt;&gt;""</formula>
    </cfRule>
  </conditionalFormatting>
  <conditionalFormatting sqref="A99:I99 K99:M99">
    <cfRule type="expression" dxfId="659" priority="107">
      <formula>OR($K99&lt;&gt;"",$M99&lt;&gt;"")</formula>
    </cfRule>
  </conditionalFormatting>
  <conditionalFormatting sqref="N99">
    <cfRule type="expression" dxfId="658" priority="106">
      <formula>OR($K99&lt;&gt;"",$M99&lt;&gt;"")</formula>
    </cfRule>
  </conditionalFormatting>
  <conditionalFormatting sqref="A100:C100">
    <cfRule type="expression" dxfId="657" priority="105">
      <formula>$K100&lt;&gt;""</formula>
    </cfRule>
  </conditionalFormatting>
  <conditionalFormatting sqref="A100:C100">
    <cfRule type="expression" dxfId="656" priority="104">
      <formula>OR($K100&lt;&gt;"",$M100&lt;&gt;"")</formula>
    </cfRule>
  </conditionalFormatting>
  <conditionalFormatting sqref="N100">
    <cfRule type="expression" dxfId="655" priority="103">
      <formula>OR($K100&lt;&gt;"",$M100&lt;&gt;"")</formula>
    </cfRule>
  </conditionalFormatting>
  <conditionalFormatting sqref="E100">
    <cfRule type="expression" dxfId="654" priority="102">
      <formula>$K100&lt;&gt;""</formula>
    </cfRule>
  </conditionalFormatting>
  <conditionalFormatting sqref="E100">
    <cfRule type="expression" dxfId="653" priority="101">
      <formula>OR($K100&lt;&gt;"",$M100&lt;&gt;"")</formula>
    </cfRule>
  </conditionalFormatting>
  <conditionalFormatting sqref="D103">
    <cfRule type="expression" dxfId="652" priority="81">
      <formula>$K103&lt;&gt;""</formula>
    </cfRule>
  </conditionalFormatting>
  <conditionalFormatting sqref="D103">
    <cfRule type="expression" dxfId="651" priority="80">
      <formula>OR($K103&lt;&gt;"",$M103&lt;&gt;"")</formula>
    </cfRule>
  </conditionalFormatting>
  <conditionalFormatting sqref="D100">
    <cfRule type="expression" dxfId="650" priority="98">
      <formula>$K100&lt;&gt;""</formula>
    </cfRule>
  </conditionalFormatting>
  <conditionalFormatting sqref="D100">
    <cfRule type="expression" dxfId="649" priority="97">
      <formula>OR($K100&lt;&gt;"",$M100&lt;&gt;"")</formula>
    </cfRule>
  </conditionalFormatting>
  <conditionalFormatting sqref="A101:H101">
    <cfRule type="expression" dxfId="648" priority="96">
      <formula>$K101&lt;&gt;""</formula>
    </cfRule>
  </conditionalFormatting>
  <conditionalFormatting sqref="A101:I101 K101:M101">
    <cfRule type="expression" dxfId="647" priority="95">
      <formula>OR($K101&lt;&gt;"",$M101&lt;&gt;"")</formula>
    </cfRule>
  </conditionalFormatting>
  <conditionalFormatting sqref="N101">
    <cfRule type="expression" dxfId="646" priority="94">
      <formula>OR($K101&lt;&gt;"",$M101&lt;&gt;"")</formula>
    </cfRule>
  </conditionalFormatting>
  <conditionalFormatting sqref="A102:C102">
    <cfRule type="expression" dxfId="645" priority="93">
      <formula>$K102&lt;&gt;""</formula>
    </cfRule>
  </conditionalFormatting>
  <conditionalFormatting sqref="A102:C102">
    <cfRule type="expression" dxfId="644" priority="92">
      <formula>OR($K102&lt;&gt;"",$M102&lt;&gt;"")</formula>
    </cfRule>
  </conditionalFormatting>
  <conditionalFormatting sqref="N102">
    <cfRule type="expression" dxfId="643" priority="91">
      <formula>OR($K102&lt;&gt;"",$M102&lt;&gt;"")</formula>
    </cfRule>
  </conditionalFormatting>
  <conditionalFormatting sqref="E102">
    <cfRule type="expression" dxfId="642" priority="90">
      <formula>$K102&lt;&gt;""</formula>
    </cfRule>
  </conditionalFormatting>
  <conditionalFormatting sqref="E102">
    <cfRule type="expression" dxfId="641" priority="89">
      <formula>OR($K102&lt;&gt;"",$M102&lt;&gt;"")</formula>
    </cfRule>
  </conditionalFormatting>
  <conditionalFormatting sqref="D102">
    <cfRule type="expression" dxfId="640" priority="88">
      <formula>$K102&lt;&gt;""</formula>
    </cfRule>
  </conditionalFormatting>
  <conditionalFormatting sqref="D102">
    <cfRule type="expression" dxfId="639" priority="87">
      <formula>OR($K102&lt;&gt;"",$M102&lt;&gt;"")</formula>
    </cfRule>
  </conditionalFormatting>
  <conditionalFormatting sqref="A103:C103">
    <cfRule type="expression" dxfId="638" priority="86">
      <formula>$K103&lt;&gt;""</formula>
    </cfRule>
  </conditionalFormatting>
  <conditionalFormatting sqref="A103:C103">
    <cfRule type="expression" dxfId="637" priority="85">
      <formula>OR($K103&lt;&gt;"",$M103&lt;&gt;"")</formula>
    </cfRule>
  </conditionalFormatting>
  <conditionalFormatting sqref="N103">
    <cfRule type="expression" dxfId="636" priority="84">
      <formula>OR($K103&lt;&gt;"",$M103&lt;&gt;"")</formula>
    </cfRule>
  </conditionalFormatting>
  <conditionalFormatting sqref="E103">
    <cfRule type="expression" dxfId="635" priority="83">
      <formula>$K103&lt;&gt;""</formula>
    </cfRule>
  </conditionalFormatting>
  <conditionalFormatting sqref="E103">
    <cfRule type="expression" dxfId="634" priority="82">
      <formula>OR($K103&lt;&gt;"",$M103&lt;&gt;"")</formula>
    </cfRule>
  </conditionalFormatting>
  <conditionalFormatting sqref="D104">
    <cfRule type="expression" dxfId="633" priority="71">
      <formula>$K104&lt;&gt;""</formula>
    </cfRule>
  </conditionalFormatting>
  <conditionalFormatting sqref="D104">
    <cfRule type="expression" dxfId="632" priority="70">
      <formula>OR($K104&lt;&gt;"",$M104&lt;&gt;"")</formula>
    </cfRule>
  </conditionalFormatting>
  <conditionalFormatting sqref="A104:C104">
    <cfRule type="expression" dxfId="631" priority="76">
      <formula>$K104&lt;&gt;""</formula>
    </cfRule>
  </conditionalFormatting>
  <conditionalFormatting sqref="A104:C104">
    <cfRule type="expression" dxfId="630" priority="75">
      <formula>OR($K104&lt;&gt;"",$M104&lt;&gt;"")</formula>
    </cfRule>
  </conditionalFormatting>
  <conditionalFormatting sqref="N104">
    <cfRule type="expression" dxfId="629" priority="74">
      <formula>OR($K104&lt;&gt;"",$M104&lt;&gt;"")</formula>
    </cfRule>
  </conditionalFormatting>
  <conditionalFormatting sqref="E104">
    <cfRule type="expression" dxfId="628" priority="73">
      <formula>$K104&lt;&gt;""</formula>
    </cfRule>
  </conditionalFormatting>
  <conditionalFormatting sqref="E104">
    <cfRule type="expression" dxfId="627" priority="72">
      <formula>OR($K104&lt;&gt;"",$M104&lt;&gt;"")</formula>
    </cfRule>
  </conditionalFormatting>
  <conditionalFormatting sqref="M104">
    <cfRule type="expression" dxfId="626" priority="69">
      <formula>$K104&lt;&gt;""</formula>
    </cfRule>
  </conditionalFormatting>
  <conditionalFormatting sqref="I104:J104">
    <cfRule type="expression" dxfId="625" priority="68">
      <formula>OR($K104&lt;&gt;"",$M104&lt;&gt;"")</formula>
    </cfRule>
  </conditionalFormatting>
  <conditionalFormatting sqref="A107:F107 H107">
    <cfRule type="expression" dxfId="624" priority="67">
      <formula>$K107&lt;&gt;""</formula>
    </cfRule>
  </conditionalFormatting>
  <conditionalFormatting sqref="A107:F107 K107:M107 H107:I107">
    <cfRule type="expression" dxfId="623" priority="66">
      <formula>OR($K107&lt;&gt;"",$M107&lt;&gt;"")</formula>
    </cfRule>
  </conditionalFormatting>
  <conditionalFormatting sqref="N107">
    <cfRule type="expression" dxfId="622" priority="65">
      <formula>OR($K107&lt;&gt;"",$M107&lt;&gt;"")</formula>
    </cfRule>
  </conditionalFormatting>
  <conditionalFormatting sqref="A108:C108">
    <cfRule type="expression" dxfId="621" priority="64">
      <formula>$K108&lt;&gt;""</formula>
    </cfRule>
  </conditionalFormatting>
  <conditionalFormatting sqref="A108:C108">
    <cfRule type="expression" dxfId="620" priority="63">
      <formula>OR($K108&lt;&gt;"",$M108&lt;&gt;"")</formula>
    </cfRule>
  </conditionalFormatting>
  <conditionalFormatting sqref="N108">
    <cfRule type="expression" dxfId="619" priority="62">
      <formula>OR($K108&lt;&gt;"",$M108&lt;&gt;"")</formula>
    </cfRule>
  </conditionalFormatting>
  <conditionalFormatting sqref="E108">
    <cfRule type="expression" dxfId="618" priority="61">
      <formula>$K108&lt;&gt;""</formula>
    </cfRule>
  </conditionalFormatting>
  <conditionalFormatting sqref="E108">
    <cfRule type="expression" dxfId="617" priority="60">
      <formula>OR($K108&lt;&gt;"",$M108&lt;&gt;"")</formula>
    </cfRule>
  </conditionalFormatting>
  <conditionalFormatting sqref="D108">
    <cfRule type="expression" dxfId="616" priority="59">
      <formula>$K108&lt;&gt;""</formula>
    </cfRule>
  </conditionalFormatting>
  <conditionalFormatting sqref="D108">
    <cfRule type="expression" dxfId="615" priority="58">
      <formula>OR($K108&lt;&gt;"",$M108&lt;&gt;"")</formula>
    </cfRule>
  </conditionalFormatting>
  <conditionalFormatting sqref="J107 J101 J99 J97 J95 J93">
    <cfRule type="expression" dxfId="614" priority="56">
      <formula>OR($K93&lt;&gt;"",$M93&lt;&gt;"")</formula>
    </cfRule>
  </conditionalFormatting>
  <conditionalFormatting sqref="K109:L110 F110 H110">
    <cfRule type="expression" dxfId="613" priority="55">
      <formula>$K109&lt;&gt;""</formula>
    </cfRule>
  </conditionalFormatting>
  <conditionalFormatting sqref="F110 H110:M110">
    <cfRule type="expression" dxfId="612" priority="54">
      <formula>OR($K110&lt;&gt;"",$M110&lt;&gt;"")</formula>
    </cfRule>
  </conditionalFormatting>
  <conditionalFormatting sqref="A109:E109 H109">
    <cfRule type="expression" dxfId="611" priority="53">
      <formula>$K109&lt;&gt;""</formula>
    </cfRule>
  </conditionalFormatting>
  <conditionalFormatting sqref="A109:E109 K109:M109 H109:I109">
    <cfRule type="expression" dxfId="610" priority="52">
      <formula>OR($K109&lt;&gt;"",$M109&lt;&gt;"")</formula>
    </cfRule>
  </conditionalFormatting>
  <conditionalFormatting sqref="N109">
    <cfRule type="expression" dxfId="609" priority="51">
      <formula>OR($K109&lt;&gt;"",$M109&lt;&gt;"")</formula>
    </cfRule>
  </conditionalFormatting>
  <conditionalFormatting sqref="A110:C110">
    <cfRule type="expression" dxfId="608" priority="50">
      <formula>$K110&lt;&gt;""</formula>
    </cfRule>
  </conditionalFormatting>
  <conditionalFormatting sqref="A110:C110">
    <cfRule type="expression" dxfId="607" priority="49">
      <formula>OR($K110&lt;&gt;"",$M110&lt;&gt;"")</formula>
    </cfRule>
  </conditionalFormatting>
  <conditionalFormatting sqref="N110">
    <cfRule type="expression" dxfId="606" priority="48">
      <formula>OR($K110&lt;&gt;"",$M110&lt;&gt;"")</formula>
    </cfRule>
  </conditionalFormatting>
  <conditionalFormatting sqref="E110">
    <cfRule type="expression" dxfId="605" priority="47">
      <formula>$K110&lt;&gt;""</formula>
    </cfRule>
  </conditionalFormatting>
  <conditionalFormatting sqref="E110">
    <cfRule type="expression" dxfId="604" priority="46">
      <formula>OR($K110&lt;&gt;"",$M110&lt;&gt;"")</formula>
    </cfRule>
  </conditionalFormatting>
  <conditionalFormatting sqref="D110">
    <cfRule type="expression" dxfId="603" priority="45">
      <formula>$K110&lt;&gt;""</formula>
    </cfRule>
  </conditionalFormatting>
  <conditionalFormatting sqref="D110">
    <cfRule type="expression" dxfId="602" priority="44">
      <formula>OR($K110&lt;&gt;"",$M110&lt;&gt;"")</formula>
    </cfRule>
  </conditionalFormatting>
  <conditionalFormatting sqref="J109">
    <cfRule type="expression" dxfId="601" priority="43">
      <formula>OR($K109&lt;&gt;"",$M109&lt;&gt;"")</formula>
    </cfRule>
  </conditionalFormatting>
  <conditionalFormatting sqref="F109">
    <cfRule type="expression" dxfId="600" priority="42">
      <formula>$K109&lt;&gt;""</formula>
    </cfRule>
  </conditionalFormatting>
  <conditionalFormatting sqref="F109">
    <cfRule type="expression" dxfId="599" priority="41">
      <formula>OR($K109&lt;&gt;"",$M109&lt;&gt;"")</formula>
    </cfRule>
  </conditionalFormatting>
  <conditionalFormatting sqref="F106 K105:L106 H106">
    <cfRule type="expression" dxfId="598" priority="40">
      <formula>$K105&lt;&gt;""</formula>
    </cfRule>
  </conditionalFormatting>
  <conditionalFormatting sqref="F106 H106:M106">
    <cfRule type="expression" dxfId="597" priority="39">
      <formula>OR($K106&lt;&gt;"",$M106&lt;&gt;"")</formula>
    </cfRule>
  </conditionalFormatting>
  <conditionalFormatting sqref="A105:F105 H105">
    <cfRule type="expression" dxfId="596" priority="38">
      <formula>$K105&lt;&gt;""</formula>
    </cfRule>
  </conditionalFormatting>
  <conditionalFormatting sqref="A105:F105 K105:M105 H105:I105">
    <cfRule type="expression" dxfId="595" priority="37">
      <formula>OR($K105&lt;&gt;"",$M105&lt;&gt;"")</formula>
    </cfRule>
  </conditionalFormatting>
  <conditionalFormatting sqref="N105">
    <cfRule type="expression" dxfId="594" priority="36">
      <formula>OR($K105&lt;&gt;"",$M105&lt;&gt;"")</formula>
    </cfRule>
  </conditionalFormatting>
  <conditionalFormatting sqref="A106:C106">
    <cfRule type="expression" dxfId="593" priority="35">
      <formula>$K106&lt;&gt;""</formula>
    </cfRule>
  </conditionalFormatting>
  <conditionalFormatting sqref="A106:C106">
    <cfRule type="expression" dxfId="592" priority="34">
      <formula>OR($K106&lt;&gt;"",$M106&lt;&gt;"")</formula>
    </cfRule>
  </conditionalFormatting>
  <conditionalFormatting sqref="N106">
    <cfRule type="expression" dxfId="591" priority="33">
      <formula>OR($K106&lt;&gt;"",$M106&lt;&gt;"")</formula>
    </cfRule>
  </conditionalFormatting>
  <conditionalFormatting sqref="E106">
    <cfRule type="expression" dxfId="590" priority="32">
      <formula>$K106&lt;&gt;""</formula>
    </cfRule>
  </conditionalFormatting>
  <conditionalFormatting sqref="E106">
    <cfRule type="expression" dxfId="589" priority="31">
      <formula>OR($K106&lt;&gt;"",$M106&lt;&gt;"")</formula>
    </cfRule>
  </conditionalFormatting>
  <conditionalFormatting sqref="J105">
    <cfRule type="expression" dxfId="588" priority="28">
      <formula>OR($K105&lt;&gt;"",$M105&lt;&gt;"")</formula>
    </cfRule>
  </conditionalFormatting>
  <conditionalFormatting sqref="D106">
    <cfRule type="expression" dxfId="587" priority="27">
      <formula>$K106&lt;&gt;""</formula>
    </cfRule>
  </conditionalFormatting>
  <conditionalFormatting sqref="D106">
    <cfRule type="expression" dxfId="586" priority="26">
      <formula>OR($K106&lt;&gt;"",$M106&lt;&gt;"")</formula>
    </cfRule>
  </conditionalFormatting>
  <conditionalFormatting sqref="G111:G112">
    <cfRule type="expression" dxfId="585" priority="21">
      <formula>$K111&lt;&gt;""</formula>
    </cfRule>
  </conditionalFormatting>
  <conditionalFormatting sqref="G111:G112">
    <cfRule type="expression" dxfId="584" priority="20">
      <formula>OR($K111&lt;&gt;"",$M111&lt;&gt;"")</formula>
    </cfRule>
  </conditionalFormatting>
  <conditionalFormatting sqref="K111:L112 F112 H112">
    <cfRule type="expression" dxfId="583" priority="19">
      <formula>$K111&lt;&gt;""</formula>
    </cfRule>
  </conditionalFormatting>
  <conditionalFormatting sqref="F112 H112:M112">
    <cfRule type="expression" dxfId="582" priority="18">
      <formula>OR($K112&lt;&gt;"",$M112&lt;&gt;"")</formula>
    </cfRule>
  </conditionalFormatting>
  <conditionalFormatting sqref="A111:E111 H111">
    <cfRule type="expression" dxfId="581" priority="17">
      <formula>$K111&lt;&gt;""</formula>
    </cfRule>
  </conditionalFormatting>
  <conditionalFormatting sqref="A111:E111 K111:M111 H111:I111">
    <cfRule type="expression" dxfId="580" priority="16">
      <formula>OR($K111&lt;&gt;"",$M111&lt;&gt;"")</formula>
    </cfRule>
  </conditionalFormatting>
  <conditionalFormatting sqref="N111">
    <cfRule type="expression" dxfId="579" priority="15">
      <formula>OR($K111&lt;&gt;"",$M111&lt;&gt;"")</formula>
    </cfRule>
  </conditionalFormatting>
  <conditionalFormatting sqref="A112:C112 A113">
    <cfRule type="expression" dxfId="578" priority="14">
      <formula>$K112&lt;&gt;""</formula>
    </cfRule>
  </conditionalFormatting>
  <conditionalFormatting sqref="A112:C112 A113">
    <cfRule type="expression" dxfId="577" priority="13">
      <formula>OR($K112&lt;&gt;"",$M112&lt;&gt;"")</formula>
    </cfRule>
  </conditionalFormatting>
  <conditionalFormatting sqref="N112">
    <cfRule type="expression" dxfId="576" priority="12">
      <formula>OR($K112&lt;&gt;"",$M112&lt;&gt;"")</formula>
    </cfRule>
  </conditionalFormatting>
  <conditionalFormatting sqref="E112">
    <cfRule type="expression" dxfId="575" priority="11">
      <formula>$K112&lt;&gt;""</formula>
    </cfRule>
  </conditionalFormatting>
  <conditionalFormatting sqref="E112">
    <cfRule type="expression" dxfId="574" priority="10">
      <formula>OR($K112&lt;&gt;"",$M112&lt;&gt;"")</formula>
    </cfRule>
  </conditionalFormatting>
  <conditionalFormatting sqref="D112">
    <cfRule type="expression" dxfId="573" priority="9">
      <formula>$K112&lt;&gt;""</formula>
    </cfRule>
  </conditionalFormatting>
  <conditionalFormatting sqref="D112">
    <cfRule type="expression" dxfId="572" priority="8">
      <formula>OR($K112&lt;&gt;"",$M112&lt;&gt;"")</formula>
    </cfRule>
  </conditionalFormatting>
  <conditionalFormatting sqref="J111">
    <cfRule type="expression" dxfId="571" priority="7">
      <formula>OR($K111&lt;&gt;"",$M111&lt;&gt;"")</formula>
    </cfRule>
  </conditionalFormatting>
  <conditionalFormatting sqref="F111">
    <cfRule type="expression" dxfId="570" priority="6">
      <formula>$K111&lt;&gt;""</formula>
    </cfRule>
  </conditionalFormatting>
  <conditionalFormatting sqref="F111">
    <cfRule type="expression" dxfId="569" priority="5">
      <formula>OR($K111&lt;&gt;"",$M111&lt;&gt;"")</formula>
    </cfRule>
  </conditionalFormatting>
  <conditionalFormatting sqref="A114:M114 A115:J115 A116:M117 B113:M113">
    <cfRule type="expression" dxfId="568" priority="4">
      <formula>OR($K113&lt;&gt;"",$M113&lt;&gt;"")</formula>
    </cfRule>
  </conditionalFormatting>
  <conditionalFormatting sqref="N113:N117">
    <cfRule type="expression" dxfId="567" priority="3">
      <formula>OR($K113&lt;&gt;"",$M113&lt;&gt;"")</formula>
    </cfRule>
  </conditionalFormatting>
  <conditionalFormatting sqref="K115">
    <cfRule type="expression" dxfId="566" priority="2">
      <formula>$K115&lt;&gt;""</formula>
    </cfRule>
  </conditionalFormatting>
  <conditionalFormatting sqref="L115:M115">
    <cfRule type="expression" dxfId="565" priority="1">
      <formula>$K115&lt;&gt;""</formula>
    </cfRule>
  </conditionalFormatting>
  <hyperlinks>
    <hyperlink ref="K33" r:id="rId1" xr:uid="{00000000-0004-0000-0700-000000000000}"/>
    <hyperlink ref="L33:M33" r:id="rId2" display="Transaction type code. Very important. For details, see &quot;Transaction codes PicLink.xls&quot;. See also &quot;Remark&quot;tab." xr:uid="{00000000-0004-0000-0700-000001000000}"/>
    <hyperlink ref="K4" r:id="rId3" xr:uid="{00000000-0004-0000-0700-000002000000}"/>
    <hyperlink ref="L4:M4" r:id="rId4" display="Current account type code. For details, see &quot;Current account type code.xls&quot;" xr:uid="{00000000-0004-0000-0700-000003000000}"/>
    <hyperlink ref="K115" r:id="rId5" xr:uid="{3DF55C92-4742-4788-A355-C191AF0AC22D}"/>
    <hyperlink ref="L115:M115" r:id="rId6" display="Current account type code. For details, see &quot;Current account type code.xls&quot;" xr:uid="{5D4A182D-CEFC-4BD6-B2C7-8150342F0515}"/>
  </hyperlinks>
  <pageMargins left="0.75" right="0.75" top="1" bottom="1" header="0.5" footer="0.5"/>
  <pageSetup paperSize="9" orientation="portrait" verticalDpi="0" r:id="rId7"/>
  <headerFooter alignWithMargins="0"/>
  <extLst>
    <ext xmlns:x14="http://schemas.microsoft.com/office/spreadsheetml/2009/9/main" uri="{78C0D931-6437-407d-A8EE-F0AAD7539E65}">
      <x14:conditionalFormattings>
        <x14:conditionalFormatting xmlns:xm="http://schemas.microsoft.com/office/excel/2006/main">
          <x14:cfRule type="expression" priority="145" id="{3635632C-6FDF-41B6-82CD-9DD70282BAF8}">
            <xm:f>'L003'!$K73&lt;&gt;""</xm:f>
            <x14:dxf>
              <fill>
                <patternFill>
                  <bgColor rgb="FFFFFF00"/>
                </patternFill>
              </fill>
            </x14:dxf>
          </x14:cfRule>
          <xm:sqref>A71:N71</xm:sqref>
        </x14:conditionalFormatting>
        <x14:conditionalFormatting xmlns:xm="http://schemas.microsoft.com/office/excel/2006/main">
          <x14:cfRule type="expression" priority="144" id="{CA6B0151-AC2E-41CF-80AD-871AEBFC3AC8}">
            <xm:f>'L004'!$K68&lt;&gt;""</xm:f>
            <x14:dxf>
              <fill>
                <patternFill>
                  <bgColor rgb="FFFFFF00"/>
                </patternFill>
              </fill>
            </x14:dxf>
          </x14:cfRule>
          <xm:sqref>A71:L71</xm:sqref>
        </x14:conditionalFormatting>
        <x14:conditionalFormatting xmlns:xm="http://schemas.microsoft.com/office/excel/2006/main">
          <x14:cfRule type="expression" priority="168" id="{3635632C-6FDF-41B6-82CD-9DD70282BAF8}">
            <xm:f>'L003'!$K34&lt;&gt;""</xm:f>
            <x14:dxf>
              <fill>
                <patternFill>
                  <bgColor rgb="FFFFFF00"/>
                </patternFill>
              </fill>
            </x14:dxf>
          </x14:cfRule>
          <xm:sqref>A34:N36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0">
    <tabColor rgb="FF92D050"/>
    <outlinePr summaryBelow="0"/>
  </sheetPr>
  <dimension ref="A1:L57"/>
  <sheetViews>
    <sheetView zoomScaleNormal="100" workbookViewId="0">
      <pane xSplit="10" ySplit="1" topLeftCell="K2" activePane="bottomRight" state="frozen"/>
      <selection pane="topRight" activeCell="K1" sqref="K1"/>
      <selection pane="bottomLeft" activeCell="A2" sqref="A2"/>
      <selection pane="bottomRight" activeCell="A2" sqref="A2"/>
    </sheetView>
  </sheetViews>
  <sheetFormatPr defaultRowHeight="15.95" customHeight="1" outlineLevelRow="1"/>
  <cols>
    <col min="1" max="1" width="4.3984375" style="88" bestFit="1" customWidth="1"/>
    <col min="2" max="2" width="2.19921875" style="89" customWidth="1"/>
    <col min="3" max="3" width="17" style="88" bestFit="1" customWidth="1"/>
    <col min="4" max="4" width="40.09765625" style="88" bestFit="1" customWidth="1"/>
    <col min="5" max="5" width="26.3984375" style="88" customWidth="1"/>
    <col min="6" max="6" width="6.796875" style="88" customWidth="1"/>
    <col min="7" max="7" width="5.69921875" style="88" bestFit="1" customWidth="1"/>
    <col min="8" max="8" width="5.09765625" style="88" customWidth="1"/>
    <col min="9" max="10" width="13.09765625" style="90" customWidth="1"/>
    <col min="11" max="12" width="20.8984375" style="88" customWidth="1"/>
    <col min="13" max="16384" width="8.796875" style="2"/>
  </cols>
  <sheetData>
    <row r="1" spans="1:12" ht="60.75" customHeight="1">
      <c r="A1" s="15" t="s">
        <v>134</v>
      </c>
      <c r="B1" s="16" t="s">
        <v>135</v>
      </c>
      <c r="C1" s="15" t="s">
        <v>136</v>
      </c>
      <c r="D1" s="15" t="s">
        <v>137</v>
      </c>
      <c r="E1" s="91" t="s">
        <v>953</v>
      </c>
      <c r="F1" s="91" t="s">
        <v>139</v>
      </c>
      <c r="G1" s="20" t="s">
        <v>140</v>
      </c>
      <c r="H1" s="22" t="s">
        <v>141</v>
      </c>
      <c r="I1" s="276"/>
      <c r="J1" s="254" t="s">
        <v>5658</v>
      </c>
      <c r="K1" s="94" t="s">
        <v>1870</v>
      </c>
      <c r="L1" s="91" t="s">
        <v>147</v>
      </c>
    </row>
    <row r="2" spans="1:12" s="36" customFormat="1" ht="24.95" customHeight="1">
      <c r="A2" s="26">
        <v>1</v>
      </c>
      <c r="B2" s="27">
        <v>1</v>
      </c>
      <c r="C2" s="26" t="s">
        <v>5487</v>
      </c>
      <c r="D2" s="26" t="s">
        <v>753</v>
      </c>
      <c r="E2" s="26" t="s">
        <v>5538</v>
      </c>
      <c r="F2" s="35" t="s">
        <v>161</v>
      </c>
      <c r="G2" s="31">
        <v>1</v>
      </c>
      <c r="H2" s="32">
        <v>4</v>
      </c>
      <c r="I2" s="33" t="str">
        <f>MID($I$1,G2,H2)</f>
        <v/>
      </c>
      <c r="J2" s="33" t="str">
        <f>I2</f>
        <v/>
      </c>
      <c r="K2" s="114"/>
      <c r="L2" s="31"/>
    </row>
    <row r="3" spans="1:12" ht="12.75" customHeight="1">
      <c r="A3" s="26">
        <f>IF(B3=1,TRUNC(A2)+1,A2+0.1)</f>
        <v>2</v>
      </c>
      <c r="B3" s="74">
        <v>1</v>
      </c>
      <c r="C3" s="75" t="s">
        <v>5544</v>
      </c>
      <c r="D3" s="28" t="s">
        <v>230</v>
      </c>
      <c r="E3" s="75"/>
      <c r="F3" s="76" t="s">
        <v>231</v>
      </c>
      <c r="G3" s="76">
        <v>5</v>
      </c>
      <c r="H3" s="77">
        <v>9</v>
      </c>
      <c r="I3" s="167" t="str">
        <f t="shared" ref="I3:I56" si="0">MID($I$1,G3,H3)</f>
        <v/>
      </c>
      <c r="J3" s="280">
        <f>_xlfn.NUMBERVALUE(I3)</f>
        <v>0</v>
      </c>
      <c r="K3" s="78"/>
      <c r="L3" s="76"/>
    </row>
    <row r="4" spans="1:12" ht="24.95" customHeight="1">
      <c r="A4" s="26">
        <f t="shared" ref="A4:A12" si="1">IF(B4=1,TRUNC(A3)+1,A3+0.1)</f>
        <v>3</v>
      </c>
      <c r="B4" s="74">
        <v>1</v>
      </c>
      <c r="C4" s="75" t="s">
        <v>5545</v>
      </c>
      <c r="D4" s="28" t="s">
        <v>5546</v>
      </c>
      <c r="E4" s="28" t="s">
        <v>5547</v>
      </c>
      <c r="F4" s="76" t="s">
        <v>965</v>
      </c>
      <c r="G4" s="76">
        <v>14</v>
      </c>
      <c r="H4" s="77">
        <v>1</v>
      </c>
      <c r="I4" s="167" t="str">
        <f t="shared" ref="I4:I5" si="2">MID($I$1,G4,H4)</f>
        <v/>
      </c>
      <c r="J4" s="280">
        <f>_xlfn.NUMBERVALUE(I4)</f>
        <v>0</v>
      </c>
      <c r="K4" s="78"/>
      <c r="L4" s="76"/>
    </row>
    <row r="5" spans="1:12" ht="12.75" customHeight="1">
      <c r="A5" s="26">
        <f t="shared" si="1"/>
        <v>4</v>
      </c>
      <c r="B5" s="74">
        <v>1</v>
      </c>
      <c r="C5" s="75" t="s">
        <v>5549</v>
      </c>
      <c r="D5" s="28" t="s">
        <v>4168</v>
      </c>
      <c r="E5" s="75"/>
      <c r="F5" s="76" t="s">
        <v>342</v>
      </c>
      <c r="G5" s="76">
        <v>15</v>
      </c>
      <c r="H5" s="77">
        <v>8</v>
      </c>
      <c r="I5" s="167" t="str">
        <f t="shared" si="2"/>
        <v/>
      </c>
      <c r="J5" s="279" t="str">
        <f>IF(AND(I5&lt;&gt;"",I5&lt;&gt;"00000000"),DATE(LEFT(I5,4),MID(I5,5,2),RIGHT(I5,2)),"")</f>
        <v/>
      </c>
      <c r="K5" s="78"/>
      <c r="L5" s="76"/>
    </row>
    <row r="6" spans="1:12" ht="12.75" customHeight="1">
      <c r="A6" s="26">
        <f t="shared" si="1"/>
        <v>5</v>
      </c>
      <c r="B6" s="74">
        <v>1</v>
      </c>
      <c r="C6" s="75" t="s">
        <v>5548</v>
      </c>
      <c r="D6" s="28" t="s">
        <v>149</v>
      </c>
      <c r="E6" s="75"/>
      <c r="F6" s="76" t="s">
        <v>150</v>
      </c>
      <c r="G6" s="76">
        <v>23</v>
      </c>
      <c r="H6" s="77">
        <v>14</v>
      </c>
      <c r="I6" s="167" t="str">
        <f t="shared" si="0"/>
        <v/>
      </c>
      <c r="J6" s="192" t="str">
        <f t="shared" ref="J6:J56" si="3">I6</f>
        <v/>
      </c>
      <c r="K6" s="78"/>
      <c r="L6" s="76"/>
    </row>
    <row r="7" spans="1:12" ht="12.75" customHeight="1" outlineLevel="1">
      <c r="A7" s="35">
        <f t="shared" si="1"/>
        <v>5.0999999999999996</v>
      </c>
      <c r="B7" s="234">
        <v>2</v>
      </c>
      <c r="C7" s="76" t="s">
        <v>5488</v>
      </c>
      <c r="D7" s="30" t="s">
        <v>152</v>
      </c>
      <c r="E7" s="76"/>
      <c r="F7" s="76" t="s">
        <v>153</v>
      </c>
      <c r="G7" s="76">
        <v>23</v>
      </c>
      <c r="H7" s="77">
        <v>6</v>
      </c>
      <c r="I7" s="167" t="str">
        <f t="shared" ref="I7" si="4">MID($I$1,G7,H7)</f>
        <v/>
      </c>
      <c r="J7" s="280">
        <f>_xlfn.NUMBERVALUE(I7)</f>
        <v>0</v>
      </c>
      <c r="K7" s="78"/>
      <c r="L7" s="76"/>
    </row>
    <row r="8" spans="1:12" ht="12.75" customHeight="1" outlineLevel="1">
      <c r="A8" s="35">
        <f t="shared" si="1"/>
        <v>5.1999999999999993</v>
      </c>
      <c r="B8" s="234">
        <v>2</v>
      </c>
      <c r="C8" s="76" t="s">
        <v>5489</v>
      </c>
      <c r="D8" s="30" t="s">
        <v>155</v>
      </c>
      <c r="E8" s="76"/>
      <c r="F8" s="76" t="s">
        <v>156</v>
      </c>
      <c r="G8" s="76">
        <v>29</v>
      </c>
      <c r="H8" s="77">
        <v>2</v>
      </c>
      <c r="I8" s="167" t="str">
        <f t="shared" si="0"/>
        <v/>
      </c>
      <c r="J8" s="192" t="str">
        <f t="shared" si="3"/>
        <v/>
      </c>
      <c r="K8" s="78"/>
      <c r="L8" s="76"/>
    </row>
    <row r="9" spans="1:12" ht="12.75" customHeight="1" outlineLevel="1">
      <c r="A9" s="35">
        <f t="shared" si="1"/>
        <v>5.2999999999999989</v>
      </c>
      <c r="B9" s="234">
        <v>2</v>
      </c>
      <c r="C9" s="76" t="s">
        <v>5490</v>
      </c>
      <c r="D9" s="30" t="s">
        <v>158</v>
      </c>
      <c r="E9" s="76"/>
      <c r="F9" s="76" t="s">
        <v>156</v>
      </c>
      <c r="G9" s="76">
        <v>31</v>
      </c>
      <c r="H9" s="77">
        <v>2</v>
      </c>
      <c r="I9" s="167" t="str">
        <f t="shared" si="0"/>
        <v/>
      </c>
      <c r="J9" s="192" t="str">
        <f t="shared" si="3"/>
        <v/>
      </c>
      <c r="K9" s="78"/>
      <c r="L9" s="76"/>
    </row>
    <row r="10" spans="1:12" ht="12.75" customHeight="1" outlineLevel="1">
      <c r="A10" s="35">
        <f t="shared" si="1"/>
        <v>5.3999999999999986</v>
      </c>
      <c r="B10" s="234">
        <v>2</v>
      </c>
      <c r="C10" s="76" t="s">
        <v>5491</v>
      </c>
      <c r="D10" s="30" t="s">
        <v>160</v>
      </c>
      <c r="E10" s="76"/>
      <c r="F10" s="76" t="s">
        <v>161</v>
      </c>
      <c r="G10" s="76">
        <v>33</v>
      </c>
      <c r="H10" s="77">
        <v>4</v>
      </c>
      <c r="I10" s="167" t="str">
        <f t="shared" si="0"/>
        <v/>
      </c>
      <c r="J10" s="192" t="str">
        <f t="shared" si="3"/>
        <v/>
      </c>
      <c r="K10" s="78"/>
      <c r="L10" s="76"/>
    </row>
    <row r="11" spans="1:12" ht="12.75" customHeight="1">
      <c r="A11" s="26">
        <f t="shared" si="1"/>
        <v>6</v>
      </c>
      <c r="B11" s="74">
        <v>1</v>
      </c>
      <c r="C11" s="75" t="s">
        <v>5492</v>
      </c>
      <c r="D11" s="28" t="s">
        <v>763</v>
      </c>
      <c r="E11" s="75"/>
      <c r="F11" s="76" t="s">
        <v>156</v>
      </c>
      <c r="G11" s="76">
        <v>37</v>
      </c>
      <c r="H11" s="77">
        <v>2</v>
      </c>
      <c r="I11" s="167" t="str">
        <f t="shared" si="0"/>
        <v/>
      </c>
      <c r="J11" s="192" t="str">
        <f t="shared" si="3"/>
        <v/>
      </c>
      <c r="K11" s="78"/>
      <c r="L11" s="76"/>
    </row>
    <row r="12" spans="1:12" ht="12.75" customHeight="1">
      <c r="A12" s="26">
        <f t="shared" si="1"/>
        <v>7</v>
      </c>
      <c r="B12" s="74">
        <v>1</v>
      </c>
      <c r="C12" s="75" t="s">
        <v>5493</v>
      </c>
      <c r="D12" s="28" t="s">
        <v>765</v>
      </c>
      <c r="E12" s="75"/>
      <c r="F12" s="76" t="s">
        <v>150</v>
      </c>
      <c r="G12" s="76">
        <v>39</v>
      </c>
      <c r="H12" s="77">
        <v>14</v>
      </c>
      <c r="I12" s="167" t="str">
        <f t="shared" si="0"/>
        <v/>
      </c>
      <c r="J12" s="280">
        <f>_xlfn.NUMBERVALUE(I12)</f>
        <v>0</v>
      </c>
      <c r="K12" s="78"/>
      <c r="L12" s="76"/>
    </row>
    <row r="13" spans="1:12" ht="12.75" customHeight="1">
      <c r="A13" s="26">
        <f t="shared" ref="A13:A56" si="5">IF(B13=1,TRUNC(A12)+1,A12+0.1)</f>
        <v>8</v>
      </c>
      <c r="B13" s="74">
        <v>1</v>
      </c>
      <c r="C13" s="75" t="s">
        <v>5494</v>
      </c>
      <c r="D13" s="28" t="s">
        <v>768</v>
      </c>
      <c r="E13" s="75"/>
      <c r="F13" s="76" t="s">
        <v>156</v>
      </c>
      <c r="G13" s="76">
        <v>53</v>
      </c>
      <c r="H13" s="77">
        <v>2</v>
      </c>
      <c r="I13" s="167" t="str">
        <f t="shared" si="0"/>
        <v/>
      </c>
      <c r="J13" s="192" t="str">
        <f t="shared" si="3"/>
        <v/>
      </c>
      <c r="K13" s="78"/>
      <c r="L13" s="76"/>
    </row>
    <row r="14" spans="1:12" ht="12.75" customHeight="1">
      <c r="A14" s="26">
        <f t="shared" si="5"/>
        <v>9</v>
      </c>
      <c r="B14" s="74">
        <v>1</v>
      </c>
      <c r="C14" s="75" t="s">
        <v>5495</v>
      </c>
      <c r="D14" s="28" t="s">
        <v>771</v>
      </c>
      <c r="E14" s="75"/>
      <c r="F14" s="76" t="s">
        <v>150</v>
      </c>
      <c r="G14" s="76">
        <v>55</v>
      </c>
      <c r="H14" s="77">
        <v>14</v>
      </c>
      <c r="I14" s="167" t="str">
        <f t="shared" si="0"/>
        <v/>
      </c>
      <c r="J14" s="192" t="str">
        <f t="shared" si="3"/>
        <v/>
      </c>
      <c r="K14" s="78"/>
      <c r="L14" s="76"/>
    </row>
    <row r="15" spans="1:12" ht="24.95" customHeight="1">
      <c r="A15" s="26">
        <f t="shared" si="5"/>
        <v>10</v>
      </c>
      <c r="B15" s="74">
        <v>1</v>
      </c>
      <c r="C15" s="75" t="s">
        <v>5496</v>
      </c>
      <c r="D15" s="28" t="s">
        <v>239</v>
      </c>
      <c r="E15" s="28" t="s">
        <v>240</v>
      </c>
      <c r="F15" s="76" t="s">
        <v>182</v>
      </c>
      <c r="G15" s="76">
        <v>69</v>
      </c>
      <c r="H15" s="77">
        <v>1</v>
      </c>
      <c r="I15" s="167" t="str">
        <f t="shared" si="0"/>
        <v/>
      </c>
      <c r="J15" s="192" t="str">
        <f t="shared" si="3"/>
        <v/>
      </c>
      <c r="K15" s="78"/>
      <c r="L15" s="76"/>
    </row>
    <row r="16" spans="1:12" ht="24.95" customHeight="1">
      <c r="A16" s="26">
        <f t="shared" si="5"/>
        <v>11</v>
      </c>
      <c r="B16" s="74">
        <v>1</v>
      </c>
      <c r="C16" s="75" t="s">
        <v>5497</v>
      </c>
      <c r="D16" s="28" t="s">
        <v>242</v>
      </c>
      <c r="E16" s="28" t="s">
        <v>240</v>
      </c>
      <c r="F16" s="76" t="s">
        <v>182</v>
      </c>
      <c r="G16" s="76">
        <v>70</v>
      </c>
      <c r="H16" s="77">
        <v>1</v>
      </c>
      <c r="I16" s="167" t="str">
        <f t="shared" si="0"/>
        <v/>
      </c>
      <c r="J16" s="192" t="str">
        <f t="shared" si="3"/>
        <v/>
      </c>
      <c r="K16" s="78"/>
      <c r="L16" s="76"/>
    </row>
    <row r="17" spans="1:12" ht="12.75" customHeight="1">
      <c r="A17" s="26">
        <f t="shared" si="5"/>
        <v>12</v>
      </c>
      <c r="B17" s="74">
        <v>1</v>
      </c>
      <c r="C17" s="75" t="s">
        <v>5498</v>
      </c>
      <c r="D17" s="28" t="s">
        <v>5539</v>
      </c>
      <c r="E17" s="75"/>
      <c r="F17" s="76" t="s">
        <v>282</v>
      </c>
      <c r="G17" s="76">
        <v>71</v>
      </c>
      <c r="H17" s="77">
        <v>3</v>
      </c>
      <c r="I17" s="167" t="str">
        <f t="shared" si="0"/>
        <v/>
      </c>
      <c r="J17" s="192" t="str">
        <f t="shared" si="3"/>
        <v/>
      </c>
      <c r="K17" s="78"/>
      <c r="L17" s="76"/>
    </row>
    <row r="18" spans="1:12" ht="12.75" customHeight="1">
      <c r="A18" s="26">
        <f t="shared" si="5"/>
        <v>13</v>
      </c>
      <c r="B18" s="74">
        <v>1</v>
      </c>
      <c r="C18" s="75" t="s">
        <v>5499</v>
      </c>
      <c r="D18" s="75" t="s">
        <v>5541</v>
      </c>
      <c r="E18" s="75"/>
      <c r="F18" s="76" t="s">
        <v>846</v>
      </c>
      <c r="G18" s="76">
        <v>74</v>
      </c>
      <c r="H18" s="77">
        <v>7</v>
      </c>
      <c r="I18" s="167" t="str">
        <f t="shared" si="0"/>
        <v/>
      </c>
      <c r="J18" s="192" t="str">
        <f t="shared" si="3"/>
        <v/>
      </c>
      <c r="K18" s="78"/>
      <c r="L18" s="76"/>
    </row>
    <row r="19" spans="1:12" ht="12.75" customHeight="1" outlineLevel="1">
      <c r="A19" s="35">
        <f t="shared" si="5"/>
        <v>13.1</v>
      </c>
      <c r="B19" s="234">
        <v>2</v>
      </c>
      <c r="C19" s="76" t="s">
        <v>5500</v>
      </c>
      <c r="D19" s="76" t="s">
        <v>5540</v>
      </c>
      <c r="E19" s="76"/>
      <c r="F19" s="76" t="s">
        <v>254</v>
      </c>
      <c r="G19" s="76">
        <v>74</v>
      </c>
      <c r="H19" s="77">
        <v>6</v>
      </c>
      <c r="I19" s="167" t="str">
        <f t="shared" si="0"/>
        <v/>
      </c>
      <c r="J19" s="192" t="str">
        <f t="shared" si="3"/>
        <v/>
      </c>
      <c r="K19" s="78"/>
      <c r="L19" s="76"/>
    </row>
    <row r="20" spans="1:12" ht="12.75" customHeight="1" outlineLevel="1">
      <c r="A20" s="35">
        <f t="shared" si="5"/>
        <v>13.2</v>
      </c>
      <c r="B20" s="234">
        <v>2</v>
      </c>
      <c r="C20" s="76" t="s">
        <v>5501</v>
      </c>
      <c r="D20" s="76" t="s">
        <v>963</v>
      </c>
      <c r="E20" s="76"/>
      <c r="F20" s="76" t="s">
        <v>182</v>
      </c>
      <c r="G20" s="76">
        <v>80</v>
      </c>
      <c r="H20" s="77">
        <v>1</v>
      </c>
      <c r="I20" s="167" t="str">
        <f t="shared" si="0"/>
        <v/>
      </c>
      <c r="J20" s="192" t="str">
        <f t="shared" si="3"/>
        <v/>
      </c>
      <c r="K20" s="78"/>
      <c r="L20" s="76"/>
    </row>
    <row r="21" spans="1:12" ht="12.75" customHeight="1">
      <c r="A21" s="26">
        <f t="shared" si="5"/>
        <v>14</v>
      </c>
      <c r="B21" s="74">
        <v>1</v>
      </c>
      <c r="C21" s="75" t="s">
        <v>5502</v>
      </c>
      <c r="D21" s="28" t="s">
        <v>306</v>
      </c>
      <c r="E21" s="75"/>
      <c r="F21" s="76" t="s">
        <v>307</v>
      </c>
      <c r="G21" s="76">
        <v>81</v>
      </c>
      <c r="H21" s="77">
        <v>12</v>
      </c>
      <c r="I21" s="167" t="str">
        <f t="shared" si="0"/>
        <v/>
      </c>
      <c r="J21" s="192" t="str">
        <f t="shared" si="3"/>
        <v/>
      </c>
      <c r="K21" s="78"/>
      <c r="L21" s="76"/>
    </row>
    <row r="22" spans="1:12" ht="12.75" customHeight="1" outlineLevel="1">
      <c r="A22" s="35">
        <f t="shared" si="5"/>
        <v>14.1</v>
      </c>
      <c r="B22" s="234">
        <v>2</v>
      </c>
      <c r="C22" s="76" t="s">
        <v>5503</v>
      </c>
      <c r="D22" s="35" t="s">
        <v>310</v>
      </c>
      <c r="E22" s="76"/>
      <c r="F22" s="76" t="s">
        <v>156</v>
      </c>
      <c r="G22" s="76">
        <v>81</v>
      </c>
      <c r="H22" s="77">
        <v>2</v>
      </c>
      <c r="I22" s="167" t="str">
        <f t="shared" si="0"/>
        <v/>
      </c>
      <c r="J22" s="192" t="str">
        <f t="shared" si="3"/>
        <v/>
      </c>
      <c r="K22" s="78"/>
      <c r="L22" s="76"/>
    </row>
    <row r="23" spans="1:12" ht="12.75" customHeight="1" outlineLevel="1">
      <c r="A23" s="35">
        <f t="shared" si="5"/>
        <v>14.2</v>
      </c>
      <c r="B23" s="234">
        <v>2</v>
      </c>
      <c r="C23" s="76" t="s">
        <v>5504</v>
      </c>
      <c r="D23" s="35" t="s">
        <v>312</v>
      </c>
      <c r="E23" s="76"/>
      <c r="F23" s="76" t="s">
        <v>313</v>
      </c>
      <c r="G23" s="76">
        <v>83</v>
      </c>
      <c r="H23" s="77">
        <v>9</v>
      </c>
      <c r="I23" s="167" t="str">
        <f t="shared" si="0"/>
        <v/>
      </c>
      <c r="J23" s="192" t="str">
        <f t="shared" si="3"/>
        <v/>
      </c>
      <c r="K23" s="78"/>
      <c r="L23" s="76"/>
    </row>
    <row r="24" spans="1:12" ht="12.75" customHeight="1" outlineLevel="1">
      <c r="A24" s="35">
        <f t="shared" si="5"/>
        <v>14.299999999999999</v>
      </c>
      <c r="B24" s="234">
        <v>2</v>
      </c>
      <c r="C24" s="76" t="s">
        <v>5505</v>
      </c>
      <c r="D24" s="35" t="s">
        <v>315</v>
      </c>
      <c r="E24" s="76"/>
      <c r="F24" s="76" t="s">
        <v>182</v>
      </c>
      <c r="G24" s="76">
        <v>92</v>
      </c>
      <c r="H24" s="77">
        <v>1</v>
      </c>
      <c r="I24" s="167" t="str">
        <f t="shared" si="0"/>
        <v/>
      </c>
      <c r="J24" s="192" t="str">
        <f t="shared" si="3"/>
        <v/>
      </c>
      <c r="K24" s="78"/>
      <c r="L24" s="76"/>
    </row>
    <row r="25" spans="1:12" ht="12.75" customHeight="1">
      <c r="A25" s="26">
        <f t="shared" si="5"/>
        <v>15</v>
      </c>
      <c r="B25" s="74">
        <v>1</v>
      </c>
      <c r="C25" s="75" t="s">
        <v>5506</v>
      </c>
      <c r="D25" s="28" t="s">
        <v>774</v>
      </c>
      <c r="E25" s="75"/>
      <c r="F25" s="76" t="s">
        <v>231</v>
      </c>
      <c r="G25" s="76">
        <v>93</v>
      </c>
      <c r="H25" s="77">
        <v>9</v>
      </c>
      <c r="I25" s="167" t="str">
        <f t="shared" si="0"/>
        <v/>
      </c>
      <c r="J25" s="280">
        <f>_xlfn.NUMBERVALUE(I25)</f>
        <v>0</v>
      </c>
      <c r="K25" s="78"/>
      <c r="L25" s="76"/>
    </row>
    <row r="26" spans="1:12" ht="12.75" customHeight="1">
      <c r="A26" s="26">
        <f t="shared" si="5"/>
        <v>16</v>
      </c>
      <c r="B26" s="74">
        <v>1</v>
      </c>
      <c r="C26" s="75" t="s">
        <v>5507</v>
      </c>
      <c r="D26" s="28" t="s">
        <v>325</v>
      </c>
      <c r="E26" s="75"/>
      <c r="F26" s="76" t="s">
        <v>254</v>
      </c>
      <c r="G26" s="76">
        <v>102</v>
      </c>
      <c r="H26" s="77">
        <v>6</v>
      </c>
      <c r="I26" s="167" t="str">
        <f t="shared" si="0"/>
        <v/>
      </c>
      <c r="J26" s="192" t="str">
        <f t="shared" si="3"/>
        <v/>
      </c>
      <c r="K26" s="78"/>
      <c r="L26" s="76"/>
    </row>
    <row r="27" spans="1:12" ht="12.75" customHeight="1" outlineLevel="1">
      <c r="A27" s="35">
        <f t="shared" si="5"/>
        <v>16.100000000000001</v>
      </c>
      <c r="B27" s="234">
        <v>2</v>
      </c>
      <c r="C27" s="76" t="s">
        <v>5508</v>
      </c>
      <c r="D27" s="30" t="s">
        <v>328</v>
      </c>
      <c r="E27" s="76"/>
      <c r="F27" s="76" t="s">
        <v>156</v>
      </c>
      <c r="G27" s="76">
        <v>102</v>
      </c>
      <c r="H27" s="77">
        <v>2</v>
      </c>
      <c r="I27" s="167" t="str">
        <f t="shared" si="0"/>
        <v/>
      </c>
      <c r="J27" s="192" t="str">
        <f t="shared" si="3"/>
        <v/>
      </c>
      <c r="K27" s="78"/>
      <c r="L27" s="76"/>
    </row>
    <row r="28" spans="1:12" ht="12.75" customHeight="1" outlineLevel="1">
      <c r="A28" s="35">
        <f t="shared" si="5"/>
        <v>16.200000000000003</v>
      </c>
      <c r="B28" s="234">
        <v>2</v>
      </c>
      <c r="C28" s="76" t="s">
        <v>5509</v>
      </c>
      <c r="D28" s="30" t="s">
        <v>330</v>
      </c>
      <c r="E28" s="76"/>
      <c r="F28" s="76" t="s">
        <v>156</v>
      </c>
      <c r="G28" s="76">
        <v>104</v>
      </c>
      <c r="H28" s="77">
        <v>2</v>
      </c>
      <c r="I28" s="167" t="str">
        <f t="shared" si="0"/>
        <v/>
      </c>
      <c r="J28" s="192" t="str">
        <f t="shared" si="3"/>
        <v/>
      </c>
      <c r="K28" s="78"/>
      <c r="L28" s="76"/>
    </row>
    <row r="29" spans="1:12" ht="12.75" customHeight="1" outlineLevel="1">
      <c r="A29" s="35">
        <f t="shared" si="5"/>
        <v>16.300000000000004</v>
      </c>
      <c r="B29" s="234">
        <v>2</v>
      </c>
      <c r="C29" s="76" t="s">
        <v>5510</v>
      </c>
      <c r="D29" s="30" t="s">
        <v>332</v>
      </c>
      <c r="E29" s="76"/>
      <c r="F29" s="76" t="s">
        <v>156</v>
      </c>
      <c r="G29" s="76">
        <v>106</v>
      </c>
      <c r="H29" s="77">
        <v>2</v>
      </c>
      <c r="I29" s="167" t="str">
        <f t="shared" si="0"/>
        <v/>
      </c>
      <c r="J29" s="192" t="str">
        <f t="shared" si="3"/>
        <v/>
      </c>
      <c r="K29" s="78"/>
      <c r="L29" s="76"/>
    </row>
    <row r="30" spans="1:12" ht="24.95" customHeight="1">
      <c r="A30" s="26">
        <f t="shared" si="5"/>
        <v>17</v>
      </c>
      <c r="B30" s="74">
        <v>1</v>
      </c>
      <c r="C30" s="75" t="s">
        <v>5511</v>
      </c>
      <c r="D30" s="28" t="s">
        <v>337</v>
      </c>
      <c r="E30" s="28" t="s">
        <v>338</v>
      </c>
      <c r="F30" s="76" t="s">
        <v>182</v>
      </c>
      <c r="G30" s="76">
        <v>108</v>
      </c>
      <c r="H30" s="77">
        <v>1</v>
      </c>
      <c r="I30" s="167" t="str">
        <f t="shared" si="0"/>
        <v/>
      </c>
      <c r="J30" s="192" t="str">
        <f t="shared" si="3"/>
        <v/>
      </c>
      <c r="K30" s="78"/>
      <c r="L30" s="76"/>
    </row>
    <row r="31" spans="1:12" ht="12.75" customHeight="1">
      <c r="A31" s="26">
        <f t="shared" si="5"/>
        <v>18</v>
      </c>
      <c r="B31" s="74">
        <v>1</v>
      </c>
      <c r="C31" s="75" t="s">
        <v>5512</v>
      </c>
      <c r="D31" s="28" t="s">
        <v>5542</v>
      </c>
      <c r="E31" s="75"/>
      <c r="F31" s="76" t="s">
        <v>342</v>
      </c>
      <c r="G31" s="76">
        <v>109</v>
      </c>
      <c r="H31" s="77">
        <v>8</v>
      </c>
      <c r="I31" s="167" t="str">
        <f t="shared" si="0"/>
        <v/>
      </c>
      <c r="J31" s="279" t="str">
        <f>IF(AND(I31&lt;&gt;"",I31&lt;&gt;"00000000",I31&lt;&gt;"        "),DATE(LEFT(I31,4),MID(I31,5,2),RIGHT(I31,2)),"")</f>
        <v/>
      </c>
      <c r="K31" s="78"/>
      <c r="L31" s="76"/>
    </row>
    <row r="32" spans="1:12" ht="12.75" customHeight="1">
      <c r="A32" s="26">
        <f t="shared" si="5"/>
        <v>19</v>
      </c>
      <c r="B32" s="74">
        <v>1</v>
      </c>
      <c r="C32" s="75" t="s">
        <v>5513</v>
      </c>
      <c r="D32" s="28" t="s">
        <v>344</v>
      </c>
      <c r="E32" s="75"/>
      <c r="F32" s="76" t="s">
        <v>342</v>
      </c>
      <c r="G32" s="76">
        <v>117</v>
      </c>
      <c r="H32" s="77">
        <v>8</v>
      </c>
      <c r="I32" s="167" t="str">
        <f t="shared" si="0"/>
        <v/>
      </c>
      <c r="J32" s="279" t="str">
        <f>IF(AND(I32&lt;&gt;"",I32&lt;&gt;"00000000",I32&lt;&gt;"        "),DATE(LEFT(I32,4),MID(I32,5,2),RIGHT(I32,2)),"")</f>
        <v/>
      </c>
      <c r="K32" s="78"/>
      <c r="L32" s="76"/>
    </row>
    <row r="33" spans="1:12" ht="12.75" customHeight="1">
      <c r="A33" s="26">
        <f t="shared" si="5"/>
        <v>20</v>
      </c>
      <c r="B33" s="74">
        <v>1</v>
      </c>
      <c r="C33" s="75" t="s">
        <v>5514</v>
      </c>
      <c r="D33" s="28" t="s">
        <v>347</v>
      </c>
      <c r="E33" s="75"/>
      <c r="F33" s="76" t="s">
        <v>342</v>
      </c>
      <c r="G33" s="76">
        <v>125</v>
      </c>
      <c r="H33" s="77">
        <v>8</v>
      </c>
      <c r="I33" s="167" t="str">
        <f t="shared" si="0"/>
        <v/>
      </c>
      <c r="J33" s="279" t="str">
        <f>IF(AND(I33&lt;&gt;"",I33&lt;&gt;"00000000",I33&lt;&gt;"        "),DATE(LEFT(I33,4),MID(I33,5,2),RIGHT(I33,2)),"")</f>
        <v/>
      </c>
      <c r="K33" s="78"/>
      <c r="L33" s="76"/>
    </row>
    <row r="34" spans="1:12" ht="12.75" customHeight="1">
      <c r="A34" s="26">
        <f t="shared" si="5"/>
        <v>21</v>
      </c>
      <c r="B34" s="74">
        <v>1</v>
      </c>
      <c r="C34" s="75" t="s">
        <v>5515</v>
      </c>
      <c r="D34" s="28" t="s">
        <v>350</v>
      </c>
      <c r="E34" s="75"/>
      <c r="F34" s="76" t="s">
        <v>342</v>
      </c>
      <c r="G34" s="76">
        <v>133</v>
      </c>
      <c r="H34" s="77">
        <v>8</v>
      </c>
      <c r="I34" s="167" t="str">
        <f t="shared" si="0"/>
        <v/>
      </c>
      <c r="J34" s="279" t="str">
        <f>IF(AND(I34&lt;&gt;"",I34&lt;&gt;"00000000",I34&lt;&gt;"        "),DATE(LEFT(I34,4),MID(I34,5,2),RIGHT(I34,2)),"")</f>
        <v/>
      </c>
      <c r="K34" s="78"/>
      <c r="L34" s="76"/>
    </row>
    <row r="35" spans="1:12" ht="12.75" customHeight="1">
      <c r="A35" s="26">
        <f t="shared" si="5"/>
        <v>22</v>
      </c>
      <c r="B35" s="74">
        <v>1</v>
      </c>
      <c r="C35" s="75" t="s">
        <v>5516</v>
      </c>
      <c r="D35" s="28" t="s">
        <v>596</v>
      </c>
      <c r="E35" s="75"/>
      <c r="F35" s="76" t="s">
        <v>364</v>
      </c>
      <c r="G35" s="76">
        <v>141</v>
      </c>
      <c r="H35" s="77">
        <v>15</v>
      </c>
      <c r="I35" s="167" t="str">
        <f t="shared" si="0"/>
        <v/>
      </c>
      <c r="J35" s="281">
        <f>IF(J36="-",_xlfn.NUMBERVALUE(I35)/100000*-1,_xlfn.NUMBERVALUE(I35)/100000)</f>
        <v>0</v>
      </c>
      <c r="K35" s="78"/>
      <c r="L35" s="76"/>
    </row>
    <row r="36" spans="1:12" ht="12.75" customHeight="1">
      <c r="A36" s="26">
        <f t="shared" si="5"/>
        <v>23</v>
      </c>
      <c r="B36" s="74">
        <v>1</v>
      </c>
      <c r="C36" s="75" t="s">
        <v>5517</v>
      </c>
      <c r="D36" s="28" t="s">
        <v>599</v>
      </c>
      <c r="E36" s="75"/>
      <c r="F36" s="76" t="s">
        <v>182</v>
      </c>
      <c r="G36" s="76">
        <v>156</v>
      </c>
      <c r="H36" s="77">
        <v>1</v>
      </c>
      <c r="I36" s="167" t="str">
        <f t="shared" si="0"/>
        <v/>
      </c>
      <c r="J36" s="192" t="str">
        <f t="shared" si="3"/>
        <v/>
      </c>
      <c r="K36" s="78"/>
      <c r="L36" s="76"/>
    </row>
    <row r="37" spans="1:12" ht="24.95" customHeight="1">
      <c r="A37" s="26">
        <f t="shared" si="5"/>
        <v>24</v>
      </c>
      <c r="B37" s="74">
        <v>1</v>
      </c>
      <c r="C37" s="75" t="s">
        <v>5518</v>
      </c>
      <c r="D37" s="28" t="s">
        <v>601</v>
      </c>
      <c r="E37" s="28" t="s">
        <v>602</v>
      </c>
      <c r="F37" s="76" t="s">
        <v>182</v>
      </c>
      <c r="G37" s="76">
        <v>157</v>
      </c>
      <c r="H37" s="77">
        <v>1</v>
      </c>
      <c r="I37" s="167" t="str">
        <f t="shared" si="0"/>
        <v/>
      </c>
      <c r="J37" s="192" t="str">
        <f t="shared" si="3"/>
        <v/>
      </c>
      <c r="K37" s="78"/>
      <c r="L37" s="76"/>
    </row>
    <row r="38" spans="1:12" ht="24.95" customHeight="1">
      <c r="A38" s="26">
        <f t="shared" si="5"/>
        <v>25</v>
      </c>
      <c r="B38" s="74">
        <v>1</v>
      </c>
      <c r="C38" s="75" t="s">
        <v>5519</v>
      </c>
      <c r="D38" s="28" t="s">
        <v>287</v>
      </c>
      <c r="E38" s="28" t="s">
        <v>288</v>
      </c>
      <c r="F38" s="76" t="s">
        <v>182</v>
      </c>
      <c r="G38" s="76">
        <v>158</v>
      </c>
      <c r="H38" s="77">
        <v>1</v>
      </c>
      <c r="I38" s="167" t="str">
        <f t="shared" si="0"/>
        <v/>
      </c>
      <c r="J38" s="192" t="str">
        <f t="shared" si="3"/>
        <v/>
      </c>
      <c r="K38" s="78"/>
      <c r="L38" s="76"/>
    </row>
    <row r="39" spans="1:12" ht="12.75" customHeight="1">
      <c r="A39" s="26">
        <f t="shared" si="5"/>
        <v>26</v>
      </c>
      <c r="B39" s="74">
        <v>1</v>
      </c>
      <c r="C39" s="75" t="s">
        <v>5520</v>
      </c>
      <c r="D39" s="28" t="s">
        <v>280</v>
      </c>
      <c r="E39" s="75"/>
      <c r="F39" s="76" t="s">
        <v>282</v>
      </c>
      <c r="G39" s="76">
        <v>159</v>
      </c>
      <c r="H39" s="77">
        <v>3</v>
      </c>
      <c r="I39" s="167" t="str">
        <f t="shared" si="0"/>
        <v/>
      </c>
      <c r="J39" s="192" t="str">
        <f t="shared" si="3"/>
        <v/>
      </c>
      <c r="K39" s="78"/>
      <c r="L39" s="76"/>
    </row>
    <row r="40" spans="1:12" ht="24.95" customHeight="1">
      <c r="A40" s="26">
        <f t="shared" si="5"/>
        <v>27</v>
      </c>
      <c r="B40" s="74">
        <v>1</v>
      </c>
      <c r="C40" s="75" t="s">
        <v>5521</v>
      </c>
      <c r="D40" s="28" t="s">
        <v>666</v>
      </c>
      <c r="E40" s="75" t="s">
        <v>667</v>
      </c>
      <c r="F40" s="76" t="s">
        <v>182</v>
      </c>
      <c r="G40" s="76">
        <v>162</v>
      </c>
      <c r="H40" s="77">
        <v>1</v>
      </c>
      <c r="I40" s="167" t="str">
        <f t="shared" si="0"/>
        <v/>
      </c>
      <c r="J40" s="192" t="str">
        <f t="shared" si="3"/>
        <v/>
      </c>
      <c r="K40" s="78"/>
      <c r="L40" s="76"/>
    </row>
    <row r="41" spans="1:12" ht="22.5">
      <c r="A41" s="26">
        <f t="shared" si="5"/>
        <v>28</v>
      </c>
      <c r="B41" s="74">
        <v>1</v>
      </c>
      <c r="C41" s="75" t="s">
        <v>5522</v>
      </c>
      <c r="D41" s="28" t="s">
        <v>317</v>
      </c>
      <c r="E41" s="75"/>
      <c r="F41" s="76" t="s">
        <v>254</v>
      </c>
      <c r="G41" s="76">
        <v>163</v>
      </c>
      <c r="H41" s="228">
        <v>6</v>
      </c>
      <c r="I41" s="278" t="str">
        <f t="shared" si="0"/>
        <v/>
      </c>
      <c r="J41" s="278" t="str">
        <f t="shared" si="3"/>
        <v/>
      </c>
      <c r="K41" s="39" t="s">
        <v>318</v>
      </c>
      <c r="L41" s="76"/>
    </row>
    <row r="42" spans="1:12" ht="12.75" customHeight="1" outlineLevel="1">
      <c r="A42" s="35">
        <f t="shared" si="5"/>
        <v>28.1</v>
      </c>
      <c r="B42" s="234">
        <v>2</v>
      </c>
      <c r="C42" s="76" t="s">
        <v>5523</v>
      </c>
      <c r="D42" s="35" t="s">
        <v>320</v>
      </c>
      <c r="E42" s="76"/>
      <c r="F42" s="76" t="s">
        <v>182</v>
      </c>
      <c r="G42" s="76">
        <v>163</v>
      </c>
      <c r="H42" s="77">
        <v>1</v>
      </c>
      <c r="I42" s="167" t="str">
        <f t="shared" si="0"/>
        <v/>
      </c>
      <c r="J42" s="192" t="str">
        <f t="shared" si="3"/>
        <v/>
      </c>
      <c r="K42" s="78"/>
      <c r="L42" s="76"/>
    </row>
    <row r="43" spans="1:12" ht="12.75" customHeight="1" outlineLevel="1">
      <c r="A43" s="35">
        <f t="shared" si="5"/>
        <v>28.200000000000003</v>
      </c>
      <c r="B43" s="234">
        <v>2</v>
      </c>
      <c r="C43" s="76" t="s">
        <v>5524</v>
      </c>
      <c r="D43" s="35" t="s">
        <v>322</v>
      </c>
      <c r="E43" s="76"/>
      <c r="F43" s="76" t="s">
        <v>323</v>
      </c>
      <c r="G43" s="76">
        <v>164</v>
      </c>
      <c r="H43" s="77">
        <v>5</v>
      </c>
      <c r="I43" s="167" t="str">
        <f t="shared" si="0"/>
        <v/>
      </c>
      <c r="J43" s="192" t="str">
        <f t="shared" si="3"/>
        <v/>
      </c>
      <c r="K43" s="78"/>
      <c r="L43" s="76"/>
    </row>
    <row r="44" spans="1:12" ht="12.75" customHeight="1">
      <c r="A44" s="26">
        <f t="shared" si="5"/>
        <v>29</v>
      </c>
      <c r="B44" s="74">
        <v>1</v>
      </c>
      <c r="C44" s="75" t="s">
        <v>5525</v>
      </c>
      <c r="D44" s="28" t="s">
        <v>416</v>
      </c>
      <c r="E44" s="75"/>
      <c r="F44" s="76" t="s">
        <v>282</v>
      </c>
      <c r="G44" s="76">
        <v>169</v>
      </c>
      <c r="H44" s="77">
        <v>3</v>
      </c>
      <c r="I44" s="167" t="str">
        <f t="shared" si="0"/>
        <v/>
      </c>
      <c r="J44" s="192" t="str">
        <f t="shared" si="3"/>
        <v/>
      </c>
      <c r="K44" s="78"/>
      <c r="L44" s="76"/>
    </row>
    <row r="45" spans="1:12" ht="22.5">
      <c r="A45" s="26">
        <f t="shared" si="5"/>
        <v>30</v>
      </c>
      <c r="B45" s="74">
        <v>1</v>
      </c>
      <c r="C45" s="75" t="s">
        <v>5526</v>
      </c>
      <c r="D45" s="28" t="s">
        <v>368</v>
      </c>
      <c r="E45" s="29"/>
      <c r="F45" s="76" t="s">
        <v>364</v>
      </c>
      <c r="G45" s="76">
        <v>172</v>
      </c>
      <c r="H45" s="228">
        <v>15</v>
      </c>
      <c r="I45" s="277" t="str">
        <f t="shared" si="0"/>
        <v/>
      </c>
      <c r="J45" s="282">
        <f>IF(J46="-",_xlfn.NUMBERVALUE(I45)/100000*-1,_xlfn.NUMBERVALUE(I45)/100000)</f>
        <v>0</v>
      </c>
      <c r="K45" s="78" t="s">
        <v>5543</v>
      </c>
      <c r="L45" s="76"/>
    </row>
    <row r="46" spans="1:12" ht="24.95" customHeight="1">
      <c r="A46" s="26">
        <f t="shared" si="5"/>
        <v>31</v>
      </c>
      <c r="B46" s="74">
        <v>1</v>
      </c>
      <c r="C46" s="75" t="s">
        <v>5527</v>
      </c>
      <c r="D46" s="28" t="s">
        <v>371</v>
      </c>
      <c r="E46" s="28" t="s">
        <v>208</v>
      </c>
      <c r="F46" s="76" t="s">
        <v>182</v>
      </c>
      <c r="G46" s="76">
        <v>187</v>
      </c>
      <c r="H46" s="77">
        <v>1</v>
      </c>
      <c r="I46" s="167" t="str">
        <f t="shared" si="0"/>
        <v/>
      </c>
      <c r="J46" s="192" t="str">
        <f t="shared" si="3"/>
        <v/>
      </c>
      <c r="K46" s="78"/>
      <c r="L46" s="76"/>
    </row>
    <row r="47" spans="1:12" ht="12.75" customHeight="1">
      <c r="A47" s="26">
        <f t="shared" si="5"/>
        <v>32</v>
      </c>
      <c r="B47" s="74">
        <v>1</v>
      </c>
      <c r="C47" s="75" t="s">
        <v>5528</v>
      </c>
      <c r="D47" s="28" t="s">
        <v>745</v>
      </c>
      <c r="E47" s="75"/>
      <c r="F47" s="76" t="s">
        <v>342</v>
      </c>
      <c r="G47" s="76">
        <v>188</v>
      </c>
      <c r="H47" s="77">
        <v>8</v>
      </c>
      <c r="I47" s="167" t="str">
        <f t="shared" si="0"/>
        <v/>
      </c>
      <c r="J47" s="279" t="str">
        <f>IF(AND(I47&lt;&gt;"",I47&lt;&gt;"00000000",I47&lt;&gt;"        "),DATE(LEFT(I47,4),MID(I47,5,2),RIGHT(I47,2)),"")</f>
        <v/>
      </c>
      <c r="K47" s="78"/>
      <c r="L47" s="76"/>
    </row>
    <row r="48" spans="1:12" ht="24.95" customHeight="1">
      <c r="A48" s="26">
        <f t="shared" si="5"/>
        <v>33</v>
      </c>
      <c r="B48" s="74">
        <v>1</v>
      </c>
      <c r="C48" s="75" t="s">
        <v>5529</v>
      </c>
      <c r="D48" s="28" t="s">
        <v>200</v>
      </c>
      <c r="E48" s="28" t="s">
        <v>201</v>
      </c>
      <c r="F48" s="76" t="s">
        <v>182</v>
      </c>
      <c r="G48" s="76">
        <v>196</v>
      </c>
      <c r="H48" s="77">
        <v>1</v>
      </c>
      <c r="I48" s="167" t="str">
        <f t="shared" si="0"/>
        <v/>
      </c>
      <c r="J48" s="192" t="str">
        <f t="shared" si="3"/>
        <v/>
      </c>
      <c r="K48" s="78"/>
      <c r="L48" s="76"/>
    </row>
    <row r="49" spans="1:12" ht="12.75" customHeight="1">
      <c r="A49" s="26">
        <f t="shared" si="5"/>
        <v>34</v>
      </c>
      <c r="B49" s="74">
        <v>1</v>
      </c>
      <c r="C49" s="75" t="s">
        <v>5530</v>
      </c>
      <c r="D49" s="28" t="s">
        <v>267</v>
      </c>
      <c r="E49" s="29"/>
      <c r="F49" s="76" t="s">
        <v>268</v>
      </c>
      <c r="G49" s="76">
        <v>197</v>
      </c>
      <c r="H49" s="77">
        <v>17</v>
      </c>
      <c r="I49" s="167" t="str">
        <f t="shared" si="0"/>
        <v/>
      </c>
      <c r="J49" s="281">
        <f>IF(J50="-",_xlfn.NUMBERVALUE(I49)/100000*-1,_xlfn.NUMBERVALUE(I49)/100000)</f>
        <v>0</v>
      </c>
      <c r="K49" s="78"/>
      <c r="L49" s="76"/>
    </row>
    <row r="50" spans="1:12" ht="24.95" customHeight="1">
      <c r="A50" s="26">
        <f t="shared" si="5"/>
        <v>35</v>
      </c>
      <c r="B50" s="74">
        <v>1</v>
      </c>
      <c r="C50" s="75" t="s">
        <v>5531</v>
      </c>
      <c r="D50" s="28" t="s">
        <v>270</v>
      </c>
      <c r="E50" s="28" t="s">
        <v>208</v>
      </c>
      <c r="F50" s="76" t="s">
        <v>182</v>
      </c>
      <c r="G50" s="76">
        <v>214</v>
      </c>
      <c r="H50" s="77">
        <v>1</v>
      </c>
      <c r="I50" s="167" t="str">
        <f t="shared" si="0"/>
        <v/>
      </c>
      <c r="J50" s="192" t="str">
        <f t="shared" si="3"/>
        <v/>
      </c>
      <c r="K50" s="78"/>
      <c r="L50" s="76"/>
    </row>
    <row r="51" spans="1:12" ht="24.95" customHeight="1">
      <c r="A51" s="26">
        <f t="shared" si="5"/>
        <v>36</v>
      </c>
      <c r="B51" s="74">
        <v>1</v>
      </c>
      <c r="C51" s="75" t="s">
        <v>5532</v>
      </c>
      <c r="D51" s="28" t="s">
        <v>272</v>
      </c>
      <c r="E51" s="28" t="s">
        <v>273</v>
      </c>
      <c r="F51" s="76" t="s">
        <v>274</v>
      </c>
      <c r="G51" s="76">
        <v>215</v>
      </c>
      <c r="H51" s="77">
        <v>11</v>
      </c>
      <c r="I51" s="167" t="str">
        <f t="shared" si="0"/>
        <v/>
      </c>
      <c r="J51" s="281">
        <f>IF(J52="-",_xlfn.NUMBERVALUE(I51)/1000000*-1,_xlfn.NUMBERVALUE(I51)/1000000)</f>
        <v>0</v>
      </c>
      <c r="K51" s="78"/>
      <c r="L51" s="76"/>
    </row>
    <row r="52" spans="1:12" ht="24.95" customHeight="1">
      <c r="A52" s="26">
        <f t="shared" si="5"/>
        <v>37</v>
      </c>
      <c r="B52" s="74">
        <v>1</v>
      </c>
      <c r="C52" s="75" t="s">
        <v>5533</v>
      </c>
      <c r="D52" s="28" t="s">
        <v>276</v>
      </c>
      <c r="E52" s="28" t="s">
        <v>208</v>
      </c>
      <c r="F52" s="76" t="s">
        <v>182</v>
      </c>
      <c r="G52" s="76">
        <v>226</v>
      </c>
      <c r="H52" s="77">
        <v>1</v>
      </c>
      <c r="I52" s="167" t="str">
        <f t="shared" si="0"/>
        <v/>
      </c>
      <c r="J52" s="192" t="str">
        <f t="shared" si="3"/>
        <v/>
      </c>
      <c r="K52" s="78"/>
      <c r="L52" s="76"/>
    </row>
    <row r="53" spans="1:12" ht="12.75" customHeight="1">
      <c r="A53" s="26">
        <f t="shared" si="5"/>
        <v>38</v>
      </c>
      <c r="B53" s="74">
        <v>1</v>
      </c>
      <c r="C53" s="75" t="s">
        <v>5534</v>
      </c>
      <c r="D53" s="28" t="s">
        <v>427</v>
      </c>
      <c r="E53" s="29"/>
      <c r="F53" s="76" t="s">
        <v>215</v>
      </c>
      <c r="G53" s="76">
        <v>227</v>
      </c>
      <c r="H53" s="77">
        <v>9</v>
      </c>
      <c r="I53" s="167" t="str">
        <f t="shared" si="0"/>
        <v/>
      </c>
      <c r="J53" s="281">
        <f>IF(J54="-",_xlfn.NUMBERVALUE(I53)/100000*-1,_xlfn.NUMBERVALUE(I53)/100000)</f>
        <v>0</v>
      </c>
      <c r="K53" s="78"/>
      <c r="L53" s="76"/>
    </row>
    <row r="54" spans="1:12" ht="24.95" customHeight="1">
      <c r="A54" s="26">
        <f t="shared" si="5"/>
        <v>39</v>
      </c>
      <c r="B54" s="74">
        <v>1</v>
      </c>
      <c r="C54" s="75" t="s">
        <v>5535</v>
      </c>
      <c r="D54" s="28" t="s">
        <v>429</v>
      </c>
      <c r="E54" s="28" t="s">
        <v>208</v>
      </c>
      <c r="F54" s="76" t="s">
        <v>182</v>
      </c>
      <c r="G54" s="76">
        <v>236</v>
      </c>
      <c r="H54" s="77">
        <v>1</v>
      </c>
      <c r="I54" s="167" t="str">
        <f t="shared" si="0"/>
        <v/>
      </c>
      <c r="J54" s="192" t="str">
        <f t="shared" si="3"/>
        <v/>
      </c>
      <c r="K54" s="78"/>
      <c r="L54" s="76"/>
    </row>
    <row r="55" spans="1:12" ht="24.95" customHeight="1">
      <c r="A55" s="26">
        <f t="shared" si="5"/>
        <v>40</v>
      </c>
      <c r="B55" s="74">
        <v>1</v>
      </c>
      <c r="C55" s="75" t="s">
        <v>5536</v>
      </c>
      <c r="D55" s="28" t="s">
        <v>431</v>
      </c>
      <c r="E55" s="28" t="s">
        <v>432</v>
      </c>
      <c r="F55" s="76" t="s">
        <v>182</v>
      </c>
      <c r="G55" s="76">
        <v>237</v>
      </c>
      <c r="H55" s="77">
        <v>1</v>
      </c>
      <c r="I55" s="167" t="str">
        <f t="shared" si="0"/>
        <v/>
      </c>
      <c r="J55" s="192" t="str">
        <f t="shared" si="3"/>
        <v/>
      </c>
      <c r="K55" s="78"/>
      <c r="L55" s="76"/>
    </row>
    <row r="56" spans="1:12" ht="24.95" customHeight="1" thickBot="1">
      <c r="A56" s="26">
        <f t="shared" si="5"/>
        <v>41</v>
      </c>
      <c r="B56" s="74">
        <v>1</v>
      </c>
      <c r="C56" s="75" t="s">
        <v>5537</v>
      </c>
      <c r="D56" s="28" t="s">
        <v>749</v>
      </c>
      <c r="E56" s="28" t="s">
        <v>750</v>
      </c>
      <c r="F56" s="76" t="s">
        <v>182</v>
      </c>
      <c r="G56" s="76">
        <v>400</v>
      </c>
      <c r="H56" s="77">
        <v>1</v>
      </c>
      <c r="I56" s="168" t="str">
        <f t="shared" si="0"/>
        <v/>
      </c>
      <c r="J56" s="133" t="str">
        <f t="shared" si="3"/>
        <v/>
      </c>
      <c r="K56" s="78"/>
      <c r="L56" s="76"/>
    </row>
    <row r="57" spans="1:12" ht="15.95" customHeight="1" thickTop="1"/>
  </sheetData>
  <autoFilter ref="A1:L56" xr:uid="{00000000-0009-0000-0000-000008000000}"/>
  <conditionalFormatting sqref="A2:C2 A57:L109 F2:L2 E3:H3 E17:H29 F15:H16 E31:H36 F30:H30 F37:H38 E39:H39 F40:H40 L41 E41:H44 E47:H47 F48:H56 F45:H46 K42:L56 K8:L40 B8:C56 E8:H14 F4:H4 B3:C4 K3:L4">
    <cfRule type="expression" dxfId="561" priority="138">
      <formula>OR($K2&lt;&gt;"",#REF!&lt;&gt;"")</formula>
    </cfRule>
  </conditionalFormatting>
  <conditionalFormatting sqref="D4:E4 A3:A12 E17:H29 F15:H16 E31:H36 F30:H30 F37:H38 E39:H39 F40:H40 L41 E41:H44 E47:H47 A13:C56 F48:H56 F45:H46 K42:L56 K8:L40 B8:C12 B5:C5 K5:L5">
    <cfRule type="expression" dxfId="560" priority="71">
      <formula>$K3&lt;&gt;""</formula>
    </cfRule>
  </conditionalFormatting>
  <conditionalFormatting sqref="E8:H14">
    <cfRule type="expression" dxfId="559" priority="70">
      <formula>$K8&lt;&gt;""</formula>
    </cfRule>
  </conditionalFormatting>
  <conditionalFormatting sqref="D2:E2">
    <cfRule type="expression" dxfId="558" priority="69">
      <formula>$K2&lt;&gt;""</formula>
    </cfRule>
  </conditionalFormatting>
  <conditionalFormatting sqref="D8:D10">
    <cfRule type="expression" dxfId="557" priority="68">
      <formula>$K8&lt;&gt;""</formula>
    </cfRule>
  </conditionalFormatting>
  <conditionalFormatting sqref="D3">
    <cfRule type="expression" dxfId="556" priority="67">
      <formula>$K3&lt;&gt;""</formula>
    </cfRule>
  </conditionalFormatting>
  <conditionalFormatting sqref="D11:D14">
    <cfRule type="expression" dxfId="555" priority="66">
      <formula>$K11&lt;&gt;""</formula>
    </cfRule>
  </conditionalFormatting>
  <conditionalFormatting sqref="D15">
    <cfRule type="expression" dxfId="554" priority="64">
      <formula>$K15&lt;&gt;""</formula>
    </cfRule>
  </conditionalFormatting>
  <conditionalFormatting sqref="D16">
    <cfRule type="expression" dxfId="553" priority="63">
      <formula>$K16&lt;&gt;""</formula>
    </cfRule>
  </conditionalFormatting>
  <conditionalFormatting sqref="D17">
    <cfRule type="expression" dxfId="552" priority="62">
      <formula>$K17&lt;&gt;""</formula>
    </cfRule>
  </conditionalFormatting>
  <conditionalFormatting sqref="D18:D20">
    <cfRule type="expression" dxfId="551" priority="61">
      <formula>$K18&lt;&gt;""</formula>
    </cfRule>
  </conditionalFormatting>
  <conditionalFormatting sqref="D21:D24">
    <cfRule type="expression" dxfId="550" priority="60">
      <formula>$K21&lt;&gt;""</formula>
    </cfRule>
  </conditionalFormatting>
  <conditionalFormatting sqref="D25">
    <cfRule type="expression" dxfId="549" priority="59">
      <formula>$K25&lt;&gt;""</formula>
    </cfRule>
  </conditionalFormatting>
  <conditionalFormatting sqref="D26:D29">
    <cfRule type="expression" dxfId="548" priority="58">
      <formula>$K26&lt;&gt;""</formula>
    </cfRule>
  </conditionalFormatting>
  <conditionalFormatting sqref="D30">
    <cfRule type="expression" dxfId="547" priority="57">
      <formula>$K30&lt;&gt;""</formula>
    </cfRule>
  </conditionalFormatting>
  <conditionalFormatting sqref="D31">
    <cfRule type="expression" dxfId="546" priority="56">
      <formula>$K31&lt;&gt;""</formula>
    </cfRule>
  </conditionalFormatting>
  <conditionalFormatting sqref="D32:D34">
    <cfRule type="expression" dxfId="545" priority="55">
      <formula>$K32&lt;&gt;""</formula>
    </cfRule>
  </conditionalFormatting>
  <conditionalFormatting sqref="D35:D36">
    <cfRule type="expression" dxfId="544" priority="54">
      <formula>$K35&lt;&gt;""</formula>
    </cfRule>
  </conditionalFormatting>
  <conditionalFormatting sqref="D37:E37">
    <cfRule type="expression" dxfId="543" priority="53">
      <formula>$K37&lt;&gt;""</formula>
    </cfRule>
  </conditionalFormatting>
  <conditionalFormatting sqref="E15">
    <cfRule type="expression" dxfId="542" priority="51">
      <formula>$K15&lt;&gt;""</formula>
    </cfRule>
  </conditionalFormatting>
  <conditionalFormatting sqref="E16">
    <cfRule type="expression" dxfId="541" priority="50">
      <formula>$K16&lt;&gt;""</formula>
    </cfRule>
  </conditionalFormatting>
  <conditionalFormatting sqref="E30">
    <cfRule type="expression" dxfId="540" priority="49">
      <formula>$K30&lt;&gt;""</formula>
    </cfRule>
  </conditionalFormatting>
  <conditionalFormatting sqref="D38:E38">
    <cfRule type="expression" dxfId="539" priority="48">
      <formula>$K38&lt;&gt;""</formula>
    </cfRule>
  </conditionalFormatting>
  <conditionalFormatting sqref="D39">
    <cfRule type="expression" dxfId="538" priority="47">
      <formula>$K39&lt;&gt;""</formula>
    </cfRule>
  </conditionalFormatting>
  <conditionalFormatting sqref="E40">
    <cfRule type="expression" dxfId="537" priority="45">
      <formula>OR($K40&lt;&gt;"",#REF!&lt;&gt;"")</formula>
    </cfRule>
  </conditionalFormatting>
  <conditionalFormatting sqref="E40">
    <cfRule type="expression" dxfId="536" priority="44">
      <formula>$K40&lt;&gt;""</formula>
    </cfRule>
  </conditionalFormatting>
  <conditionalFormatting sqref="D40">
    <cfRule type="expression" dxfId="535" priority="43">
      <formula>$K40&lt;&gt;""</formula>
    </cfRule>
  </conditionalFormatting>
  <conditionalFormatting sqref="D41:D43">
    <cfRule type="expression" dxfId="534" priority="42">
      <formula>$K41&lt;&gt;""</formula>
    </cfRule>
  </conditionalFormatting>
  <conditionalFormatting sqref="K41">
    <cfRule type="expression" dxfId="533" priority="41">
      <formula>$K41&lt;&gt;""</formula>
    </cfRule>
  </conditionalFormatting>
  <conditionalFormatting sqref="D44">
    <cfRule type="expression" dxfId="532" priority="40">
      <formula>$K44&lt;&gt;""</formula>
    </cfRule>
  </conditionalFormatting>
  <conditionalFormatting sqref="D45:E46">
    <cfRule type="expression" dxfId="531" priority="39">
      <formula>$K45&lt;&gt;""</formula>
    </cfRule>
  </conditionalFormatting>
  <conditionalFormatting sqref="D47">
    <cfRule type="expression" dxfId="530" priority="38">
      <formula>$K47&lt;&gt;""</formula>
    </cfRule>
  </conditionalFormatting>
  <conditionalFormatting sqref="D48:E48">
    <cfRule type="expression" dxfId="529" priority="37">
      <formula>$K48&lt;&gt;""</formula>
    </cfRule>
  </conditionalFormatting>
  <conditionalFormatting sqref="D49:E50">
    <cfRule type="expression" dxfId="528" priority="36">
      <formula>$K49&lt;&gt;""</formula>
    </cfRule>
  </conditionalFormatting>
  <conditionalFormatting sqref="D51:E52">
    <cfRule type="expression" dxfId="527" priority="35">
      <formula>$K51&lt;&gt;""</formula>
    </cfRule>
  </conditionalFormatting>
  <conditionalFormatting sqref="D53:E54">
    <cfRule type="expression" dxfId="526" priority="34">
      <formula>$K53&lt;&gt;""</formula>
    </cfRule>
  </conditionalFormatting>
  <conditionalFormatting sqref="D55:E55">
    <cfRule type="expression" dxfId="525" priority="33">
      <formula>$K55&lt;&gt;""</formula>
    </cfRule>
  </conditionalFormatting>
  <conditionalFormatting sqref="D56:E56">
    <cfRule type="expression" dxfId="524" priority="32">
      <formula>$K56&lt;&gt;""</formula>
    </cfRule>
  </conditionalFormatting>
  <conditionalFormatting sqref="I42:I44 I46:I56 I8:I40 I3:I4">
    <cfRule type="expression" dxfId="523" priority="31">
      <formula>OR($K3&lt;&gt;"",#REF!&lt;&gt;"")</formula>
    </cfRule>
  </conditionalFormatting>
  <conditionalFormatting sqref="I41">
    <cfRule type="expression" dxfId="522" priority="30">
      <formula>OR($K41&lt;&gt;"",#REF!&lt;&gt;"")</formula>
    </cfRule>
  </conditionalFormatting>
  <conditionalFormatting sqref="I41">
    <cfRule type="expression" dxfId="521" priority="29">
      <formula>$K41&lt;&gt;""</formula>
    </cfRule>
  </conditionalFormatting>
  <conditionalFormatting sqref="I45">
    <cfRule type="expression" dxfId="520" priority="28">
      <formula>OR($K45&lt;&gt;"",#REF!&lt;&gt;"")</formula>
    </cfRule>
  </conditionalFormatting>
  <conditionalFormatting sqref="I45">
    <cfRule type="expression" dxfId="519" priority="27">
      <formula>$K45&lt;&gt;""</formula>
    </cfRule>
  </conditionalFormatting>
  <conditionalFormatting sqref="E7:H7 B7:C7 K7:L7">
    <cfRule type="expression" dxfId="518" priority="26">
      <formula>OR($K7&lt;&gt;"",#REF!&lt;&gt;"")</formula>
    </cfRule>
  </conditionalFormatting>
  <conditionalFormatting sqref="D7">
    <cfRule type="expression" dxfId="517" priority="24">
      <formula>$K7&lt;&gt;""</formula>
    </cfRule>
  </conditionalFormatting>
  <conditionalFormatting sqref="I7 K5:L6 B5:C6">
    <cfRule type="expression" dxfId="516" priority="23">
      <formula>OR($K5&lt;&gt;"",#REF!&lt;&gt;"")</formula>
    </cfRule>
  </conditionalFormatting>
  <conditionalFormatting sqref="E6:H6">
    <cfRule type="expression" dxfId="515" priority="16">
      <formula>OR($K6&lt;&gt;"",#REF!&lt;&gt;"")</formula>
    </cfRule>
  </conditionalFormatting>
  <conditionalFormatting sqref="I6">
    <cfRule type="expression" dxfId="514" priority="14">
      <formula>OR($K6&lt;&gt;"",#REF!&lt;&gt;"")</formula>
    </cfRule>
  </conditionalFormatting>
  <conditionalFormatting sqref="D6">
    <cfRule type="expression" dxfId="513" priority="13">
      <formula>$K6&lt;&gt;""</formula>
    </cfRule>
  </conditionalFormatting>
  <conditionalFormatting sqref="E5:H5">
    <cfRule type="expression" dxfId="512" priority="12">
      <formula>OR($K5&lt;&gt;"",#REF!&lt;&gt;"")</formula>
    </cfRule>
  </conditionalFormatting>
  <conditionalFormatting sqref="E5:H5">
    <cfRule type="expression" dxfId="511" priority="11">
      <formula>$K5&lt;&gt;""</formula>
    </cfRule>
  </conditionalFormatting>
  <conditionalFormatting sqref="D5">
    <cfRule type="expression" dxfId="510" priority="10">
      <formula>$K5&lt;&gt;""</formula>
    </cfRule>
  </conditionalFormatting>
  <conditionalFormatting sqref="I5">
    <cfRule type="expression" dxfId="509" priority="9">
      <formula>OR($K5&lt;&gt;"",#REF!&lt;&gt;"")</formula>
    </cfRule>
  </conditionalFormatting>
  <conditionalFormatting sqref="J42:J44 J3:J40 J46:J56">
    <cfRule type="expression" dxfId="508" priority="8">
      <formula>OR($K3&lt;&gt;"",#REF!&lt;&gt;"")</formula>
    </cfRule>
  </conditionalFormatting>
  <conditionalFormatting sqref="J41">
    <cfRule type="expression" dxfId="507" priority="7">
      <formula>OR($K41&lt;&gt;"",#REF!&lt;&gt;"")</formula>
    </cfRule>
  </conditionalFormatting>
  <conditionalFormatting sqref="J41">
    <cfRule type="expression" dxfId="506" priority="6">
      <formula>$K41&lt;&gt;""</formula>
    </cfRule>
  </conditionalFormatting>
  <conditionalFormatting sqref="J45">
    <cfRule type="expression" dxfId="505" priority="2">
      <formula>OR($K45&lt;&gt;"",#REF!&lt;&gt;"")</formula>
    </cfRule>
  </conditionalFormatting>
  <conditionalFormatting sqref="J45">
    <cfRule type="expression" dxfId="504" priority="1">
      <formula>$K45&lt;&gt;""</formula>
    </cfRule>
  </conditionalFormatting>
  <hyperlinks>
    <hyperlink ref="K41" r:id="rId1" xr:uid="{00000000-0004-0000-0800-000000000000}"/>
  </hyperlinks>
  <pageMargins left="0.75" right="0.75" top="1" bottom="1" header="0.5" footer="0.5"/>
  <pageSetup paperSize="9" orientation="portrait" verticalDpi="0" r:id="rId2"/>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40</vt:i4>
      </vt:variant>
      <vt:variant>
        <vt:lpstr>Named Ranges</vt:lpstr>
      </vt:variant>
      <vt:variant>
        <vt:i4>1</vt:i4>
      </vt:variant>
    </vt:vector>
  </HeadingPairs>
  <TitlesOfParts>
    <vt:vector size="41" baseType="lpstr">
      <vt:lpstr>Introduction</vt:lpstr>
      <vt:lpstr>Glossary</vt:lpstr>
      <vt:lpstr>List of records</vt:lpstr>
      <vt:lpstr>L001</vt:lpstr>
      <vt:lpstr>L002</vt:lpstr>
      <vt:lpstr>L003</vt:lpstr>
      <vt:lpstr>L004</vt:lpstr>
      <vt:lpstr>L006</vt:lpstr>
      <vt:lpstr>L008</vt:lpstr>
      <vt:lpstr>L100</vt:lpstr>
      <vt:lpstr>L101</vt:lpstr>
      <vt:lpstr>L110</vt:lpstr>
      <vt:lpstr>L111</vt:lpstr>
      <vt:lpstr>L120</vt:lpstr>
      <vt:lpstr>L121</vt:lpstr>
      <vt:lpstr>L122</vt:lpstr>
      <vt:lpstr>L126</vt:lpstr>
      <vt:lpstr>L127</vt:lpstr>
      <vt:lpstr>L128</vt:lpstr>
      <vt:lpstr>L129</vt:lpstr>
      <vt:lpstr>L130</vt:lpstr>
      <vt:lpstr>L132</vt:lpstr>
      <vt:lpstr>L134</vt:lpstr>
      <vt:lpstr>L135</vt:lpstr>
      <vt:lpstr>L136</vt:lpstr>
      <vt:lpstr>L200</vt:lpstr>
      <vt:lpstr>L202</vt:lpstr>
      <vt:lpstr>L204</vt:lpstr>
      <vt:lpstr>L205</vt:lpstr>
      <vt:lpstr>L206</vt:lpstr>
      <vt:lpstr>L207</vt:lpstr>
      <vt:lpstr>L210</vt:lpstr>
      <vt:lpstr>L211</vt:lpstr>
      <vt:lpstr>L212</vt:lpstr>
      <vt:lpstr>L213</vt:lpstr>
      <vt:lpstr>L214</vt:lpstr>
      <vt:lpstr>L215</vt:lpstr>
      <vt:lpstr>L218</vt:lpstr>
      <vt:lpstr>L951</vt:lpstr>
      <vt:lpstr>L952</vt:lpstr>
      <vt:lpstr>'L001'!Print_Titles</vt:lpstr>
    </vt:vector>
  </TitlesOfParts>
  <Company>Pictet &amp; Cie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 STUDER</dc:creator>
  <cp:lastModifiedBy>Christian STUDER</cp:lastModifiedBy>
  <dcterms:created xsi:type="dcterms:W3CDTF">2015-12-01T12:39:08Z</dcterms:created>
  <dcterms:modified xsi:type="dcterms:W3CDTF">2022-01-05T08:27:06Z</dcterms:modified>
</cp:coreProperties>
</file>